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06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J12" i="380"/>
  <c r="I12" i="380"/>
  <c r="F12" i="380"/>
  <c r="I10" i="380"/>
  <c r="J10" i="380"/>
  <c r="G10" i="380"/>
  <c r="B4" i="380"/>
  <c r="J107" i="379"/>
  <c r="I107" i="379"/>
  <c r="G107" i="379"/>
  <c r="F107" i="379"/>
  <c r="F51" i="379"/>
  <c r="F20" i="379"/>
  <c r="I11" i="379"/>
  <c r="J11" i="379"/>
  <c r="G11" i="379"/>
  <c r="F11" i="379"/>
  <c r="J9" i="379"/>
  <c r="I9" i="379"/>
  <c r="F9" i="379"/>
  <c r="I8" i="379"/>
  <c r="J8" i="379"/>
  <c r="G8" i="379"/>
  <c r="B4" i="379"/>
  <c r="J110" i="378"/>
  <c r="I110" i="378"/>
  <c r="F110" i="378"/>
  <c r="J107" i="378"/>
  <c r="I107" i="378"/>
  <c r="G107" i="378"/>
  <c r="F107" i="378"/>
  <c r="F51" i="378"/>
  <c r="F20" i="378"/>
  <c r="I11" i="378"/>
  <c r="J11" i="378"/>
  <c r="G11" i="378"/>
  <c r="J9" i="378"/>
  <c r="I9" i="378"/>
  <c r="F9" i="378"/>
  <c r="I8" i="378"/>
  <c r="J8" i="378"/>
  <c r="G8" i="378"/>
  <c r="B4" i="378"/>
  <c r="J100" i="377"/>
  <c r="I100" i="377"/>
  <c r="F100" i="377"/>
  <c r="I97" i="377"/>
  <c r="J97" i="377"/>
  <c r="G97" i="377"/>
  <c r="F41" i="377"/>
  <c r="J12" i="377"/>
  <c r="I12" i="377"/>
  <c r="F12" i="377"/>
  <c r="I11" i="377"/>
  <c r="J11" i="377"/>
  <c r="G11" i="377"/>
  <c r="I8" i="377"/>
  <c r="J8" i="377"/>
  <c r="G8" i="377"/>
  <c r="F8" i="377"/>
  <c r="B4" i="377"/>
  <c r="F54" i="376"/>
  <c r="F41" i="376"/>
  <c r="F20" i="376"/>
  <c r="B4" i="376"/>
  <c r="J110" i="375"/>
  <c r="I110" i="375"/>
  <c r="F110" i="375"/>
  <c r="I107" i="375"/>
  <c r="J107" i="375"/>
  <c r="G107" i="375"/>
  <c r="F51" i="375"/>
  <c r="F20" i="375"/>
  <c r="I11" i="375"/>
  <c r="J11" i="375"/>
  <c r="G11" i="375"/>
  <c r="J9" i="375"/>
  <c r="I9" i="375"/>
  <c r="F9" i="375"/>
  <c r="I8" i="375"/>
  <c r="J8" i="375"/>
  <c r="G8" i="375"/>
  <c r="F8" i="375"/>
  <c r="B4" i="375"/>
  <c r="F93" i="374"/>
  <c r="F80" i="374"/>
  <c r="I50" i="374"/>
  <c r="J50" i="374"/>
  <c r="G50" i="374"/>
  <c r="F21" i="374"/>
  <c r="I13" i="374"/>
  <c r="J13" i="374"/>
  <c r="G13" i="374"/>
  <c r="J10" i="374"/>
  <c r="I10" i="374"/>
  <c r="G10" i="374"/>
  <c r="F10" i="374"/>
  <c r="J9" i="374"/>
  <c r="I9" i="374"/>
  <c r="F9" i="374"/>
  <c r="B4" i="374"/>
  <c r="I110" i="373"/>
  <c r="J110" i="373"/>
  <c r="G110" i="373"/>
  <c r="J104" i="373"/>
  <c r="I104" i="373"/>
  <c r="G104" i="373"/>
  <c r="F104" i="373"/>
  <c r="F64" i="373"/>
  <c r="F51" i="373"/>
  <c r="F20" i="373"/>
  <c r="I12" i="373"/>
  <c r="J12" i="373"/>
  <c r="G12" i="373"/>
  <c r="I9" i="373"/>
  <c r="J9" i="373"/>
  <c r="G9" i="373"/>
  <c r="J8" i="373"/>
  <c r="I8" i="373"/>
  <c r="F8" i="373"/>
  <c r="B4" i="373"/>
  <c r="I100" i="372"/>
  <c r="J100" i="372"/>
  <c r="G100" i="372"/>
  <c r="J94" i="372"/>
  <c r="I94" i="372"/>
  <c r="G94" i="372"/>
  <c r="F94" i="372"/>
  <c r="F54" i="372"/>
  <c r="F41" i="372"/>
  <c r="F20" i="372"/>
  <c r="I12" i="372"/>
  <c r="J12" i="372"/>
  <c r="G12" i="372"/>
  <c r="F12" i="372"/>
  <c r="J11" i="372"/>
  <c r="I11" i="372"/>
  <c r="F11" i="372"/>
  <c r="I9" i="372"/>
  <c r="J9" i="372"/>
  <c r="G9" i="372"/>
  <c r="B4" i="372"/>
  <c r="J105" i="371"/>
  <c r="G105" i="371"/>
  <c r="J102" i="371"/>
  <c r="I102" i="371"/>
  <c r="F102" i="371"/>
  <c r="J99" i="371"/>
  <c r="I99" i="371"/>
  <c r="G99" i="371"/>
  <c r="F99" i="371"/>
  <c r="F46" i="371"/>
  <c r="F20" i="371"/>
  <c r="J11" i="371"/>
  <c r="I11" i="371"/>
  <c r="G11" i="371"/>
  <c r="F11" i="371"/>
  <c r="J9" i="371"/>
  <c r="I9" i="371"/>
  <c r="G9" i="371"/>
  <c r="F9" i="371"/>
  <c r="J8" i="371"/>
  <c r="G8" i="371"/>
  <c r="B4" i="371"/>
  <c r="J100" i="370"/>
  <c r="I100" i="370"/>
  <c r="G100" i="370"/>
  <c r="F100" i="370"/>
  <c r="I97" i="370"/>
  <c r="J97" i="370"/>
  <c r="G97" i="370"/>
  <c r="F97" i="370"/>
  <c r="F41" i="370"/>
  <c r="J12" i="370"/>
  <c r="I12" i="370"/>
  <c r="F12" i="370"/>
  <c r="I11" i="370"/>
  <c r="J11" i="370"/>
  <c r="G11" i="370"/>
  <c r="I8" i="370"/>
  <c r="G8" i="370"/>
  <c r="B4" i="370"/>
  <c r="F143" i="369"/>
  <c r="F130" i="369"/>
  <c r="F79" i="369"/>
  <c r="I75" i="369"/>
  <c r="G75" i="369"/>
  <c r="J73" i="369"/>
  <c r="I73" i="369"/>
  <c r="G73" i="369"/>
  <c r="F73" i="369"/>
  <c r="F21" i="369"/>
  <c r="J13" i="369"/>
  <c r="I13" i="369"/>
  <c r="F13" i="369"/>
  <c r="I12" i="369"/>
  <c r="J12" i="369"/>
  <c r="G12" i="369"/>
  <c r="J9" i="369"/>
  <c r="I9" i="369"/>
  <c r="G9" i="369"/>
  <c r="F9" i="369"/>
  <c r="B4" i="369"/>
  <c r="J97" i="368"/>
  <c r="G97" i="368"/>
  <c r="J94" i="368"/>
  <c r="I94" i="368"/>
  <c r="F94" i="368"/>
  <c r="F54" i="368"/>
  <c r="F41" i="368"/>
  <c r="F20" i="368"/>
  <c r="I11" i="368"/>
  <c r="G11" i="368"/>
  <c r="J9" i="368"/>
  <c r="I9" i="368"/>
  <c r="F9" i="368"/>
  <c r="J8" i="368"/>
  <c r="G8" i="368"/>
  <c r="F8" i="368"/>
  <c r="B4" i="368"/>
  <c r="J100" i="367"/>
  <c r="I100" i="367"/>
  <c r="F100" i="367"/>
  <c r="I97" i="367"/>
  <c r="J97" i="367"/>
  <c r="G97" i="367"/>
  <c r="F41" i="367"/>
  <c r="F20" i="367"/>
  <c r="J12" i="367"/>
  <c r="I12" i="367"/>
  <c r="F12" i="367"/>
  <c r="I11" i="367"/>
  <c r="J11" i="367"/>
  <c r="G11" i="367"/>
  <c r="G8" i="367"/>
  <c r="B4" i="367"/>
  <c r="I120" i="366"/>
  <c r="J120" i="366"/>
  <c r="G120" i="366"/>
  <c r="J117" i="366"/>
  <c r="I117" i="366"/>
  <c r="F117" i="366"/>
  <c r="J114" i="366"/>
  <c r="I114" i="366"/>
  <c r="G114" i="366"/>
  <c r="F114" i="366"/>
  <c r="F74" i="366"/>
  <c r="F61" i="366"/>
  <c r="F20" i="366"/>
  <c r="I12" i="366"/>
  <c r="J12" i="366"/>
  <c r="G12" i="366"/>
  <c r="G11" i="366"/>
  <c r="J9" i="366"/>
  <c r="I9" i="366"/>
  <c r="G9" i="366"/>
  <c r="F9" i="366"/>
  <c r="J8" i="366"/>
  <c r="I8" i="366"/>
  <c r="F8" i="366"/>
  <c r="B4" i="366"/>
  <c r="I130" i="365"/>
  <c r="J130" i="365"/>
  <c r="G130" i="365"/>
  <c r="G127" i="365"/>
  <c r="I124" i="365"/>
  <c r="J124" i="365"/>
  <c r="G124" i="365"/>
  <c r="F84" i="365"/>
  <c r="F71" i="365"/>
  <c r="F20" i="365"/>
  <c r="I12" i="365"/>
  <c r="J12" i="365"/>
  <c r="G12" i="365"/>
  <c r="G11" i="365"/>
  <c r="I9" i="365"/>
  <c r="J9" i="365"/>
  <c r="G9" i="365"/>
  <c r="F9" i="365"/>
  <c r="J8" i="365"/>
  <c r="I8" i="365"/>
  <c r="F8" i="365"/>
  <c r="B4" i="365"/>
  <c r="I100" i="364"/>
  <c r="J100" i="364"/>
  <c r="G100" i="364"/>
  <c r="G97" i="364"/>
  <c r="J94" i="364"/>
  <c r="I94" i="364"/>
  <c r="G94" i="364"/>
  <c r="F94" i="364"/>
  <c r="F54" i="364"/>
  <c r="F41" i="364"/>
  <c r="F20" i="364"/>
  <c r="I12" i="364"/>
  <c r="J12" i="364"/>
  <c r="G12" i="364"/>
  <c r="J11" i="364"/>
  <c r="I11" i="364"/>
  <c r="F11" i="364"/>
  <c r="I9" i="364"/>
  <c r="J9" i="364"/>
  <c r="G9" i="364"/>
  <c r="F9" i="364"/>
  <c r="G8" i="364"/>
  <c r="B4" i="364"/>
  <c r="F54" i="363"/>
  <c r="F41" i="363"/>
  <c r="F20" i="363"/>
  <c r="I12" i="363"/>
  <c r="J12" i="363"/>
  <c r="G12" i="363"/>
  <c r="G11" i="363"/>
  <c r="J9" i="363"/>
  <c r="I9" i="363"/>
  <c r="G9" i="363"/>
  <c r="F9" i="363"/>
  <c r="J8" i="363"/>
  <c r="I8" i="363"/>
  <c r="F8" i="363"/>
  <c r="B4" i="363"/>
  <c r="F83" i="362"/>
  <c r="F70" i="362"/>
  <c r="F49" i="362" s="1"/>
  <c r="G45" i="362"/>
  <c r="I43" i="362"/>
  <c r="J43" i="362"/>
  <c r="G43" i="362"/>
  <c r="F21" i="362"/>
  <c r="I13" i="362"/>
  <c r="J13" i="362"/>
  <c r="G13" i="362"/>
  <c r="G12" i="362"/>
  <c r="I10" i="362"/>
  <c r="J10" i="362"/>
  <c r="G10" i="362"/>
  <c r="J9" i="362"/>
  <c r="I9" i="362"/>
  <c r="F9" i="362"/>
  <c r="B4" i="362"/>
  <c r="I100" i="361"/>
  <c r="J100" i="361"/>
  <c r="G100" i="361"/>
  <c r="G97" i="361"/>
  <c r="J94" i="361"/>
  <c r="I94" i="361"/>
  <c r="G94" i="361"/>
  <c r="F94" i="361"/>
  <c r="F54" i="361"/>
  <c r="F41" i="361"/>
  <c r="F20" i="361"/>
  <c r="I12" i="361"/>
  <c r="J12" i="361"/>
  <c r="G12" i="361"/>
  <c r="J11" i="361"/>
  <c r="I11" i="361"/>
  <c r="F11" i="361"/>
  <c r="J9" i="361"/>
  <c r="I9" i="361"/>
  <c r="G9" i="361"/>
  <c r="F9" i="361"/>
  <c r="G8" i="361"/>
  <c r="B4" i="361"/>
  <c r="J97" i="360"/>
  <c r="I97" i="360"/>
  <c r="F97" i="360"/>
  <c r="I94" i="360"/>
  <c r="J94" i="360"/>
  <c r="G94" i="360"/>
  <c r="F94" i="360"/>
  <c r="F54" i="360"/>
  <c r="F20" i="360"/>
  <c r="I12" i="360"/>
  <c r="J12" i="360"/>
  <c r="G12" i="360"/>
  <c r="I9" i="360"/>
  <c r="J9" i="360"/>
  <c r="G9" i="360"/>
  <c r="F9" i="360"/>
  <c r="J8" i="360"/>
  <c r="I8" i="360"/>
  <c r="F8" i="360"/>
  <c r="B4" i="360"/>
  <c r="I100" i="359"/>
  <c r="J100" i="359"/>
  <c r="G100" i="359"/>
  <c r="J94" i="359"/>
  <c r="G94" i="359"/>
  <c r="F54" i="359"/>
  <c r="F41" i="359"/>
  <c r="I12" i="359"/>
  <c r="G12" i="359"/>
  <c r="J11" i="359"/>
  <c r="I11" i="359"/>
  <c r="F11" i="359"/>
  <c r="J9" i="359"/>
  <c r="I9" i="359"/>
  <c r="G9" i="359"/>
  <c r="F9" i="359"/>
  <c r="B4" i="359"/>
  <c r="F54" i="358"/>
  <c r="F41" i="358"/>
  <c r="B4" i="358"/>
  <c r="J97" i="357"/>
  <c r="G97" i="357"/>
  <c r="J94" i="357"/>
  <c r="I94" i="357"/>
  <c r="G94" i="357"/>
  <c r="F94" i="357"/>
  <c r="F54" i="357"/>
  <c r="F41" i="357"/>
  <c r="F20" i="357"/>
  <c r="I11" i="357"/>
  <c r="G11" i="357"/>
  <c r="J9" i="357"/>
  <c r="I9" i="357"/>
  <c r="G9" i="357"/>
  <c r="F9" i="357"/>
  <c r="J8" i="357"/>
  <c r="I8" i="357"/>
  <c r="G8" i="357"/>
  <c r="F8" i="357"/>
  <c r="B4" i="357"/>
  <c r="I97" i="356"/>
  <c r="J97" i="356"/>
  <c r="G97" i="356"/>
  <c r="F97" i="356"/>
  <c r="F41" i="356"/>
  <c r="F20" i="356"/>
  <c r="J12" i="356"/>
  <c r="I12" i="356"/>
  <c r="F12" i="356"/>
  <c r="I11" i="356"/>
  <c r="J11" i="356"/>
  <c r="G11" i="356"/>
  <c r="I8" i="356"/>
  <c r="J8" i="356"/>
  <c r="G8" i="356"/>
  <c r="F8" i="356"/>
  <c r="B4" i="356"/>
  <c r="I107" i="355"/>
  <c r="J107" i="355"/>
  <c r="G107" i="355"/>
  <c r="J104" i="355"/>
  <c r="I104" i="355"/>
  <c r="F104" i="355"/>
  <c r="F64" i="355"/>
  <c r="F51" i="355"/>
  <c r="F20" i="355"/>
  <c r="J12" i="355"/>
  <c r="I12" i="355"/>
  <c r="G12" i="355"/>
  <c r="F12" i="355"/>
  <c r="J11" i="355"/>
  <c r="G11" i="355"/>
  <c r="J8" i="355"/>
  <c r="I8" i="355"/>
  <c r="G8" i="355"/>
  <c r="F8" i="355"/>
  <c r="B4" i="355"/>
  <c r="F54" i="354"/>
  <c r="F41" i="354"/>
  <c r="J12" i="354"/>
  <c r="I12" i="354"/>
  <c r="F12" i="354"/>
  <c r="I11" i="354"/>
  <c r="J11" i="354"/>
  <c r="G11" i="354"/>
  <c r="I8" i="354"/>
  <c r="G8" i="354"/>
  <c r="B4" i="354"/>
  <c r="J98" i="353"/>
  <c r="I98" i="353"/>
  <c r="G98" i="353"/>
  <c r="F98" i="353"/>
  <c r="J95" i="353"/>
  <c r="I95" i="353"/>
  <c r="G95" i="353"/>
  <c r="F95" i="353"/>
  <c r="F55" i="353"/>
  <c r="F41" i="353"/>
  <c r="F20" i="353"/>
  <c r="I12" i="353"/>
  <c r="J12" i="353"/>
  <c r="G12" i="353"/>
  <c r="J11" i="353"/>
  <c r="I11" i="353"/>
  <c r="F11" i="353"/>
  <c r="I9" i="353"/>
  <c r="J9" i="353"/>
  <c r="G9" i="353"/>
  <c r="F9" i="353"/>
  <c r="B4" i="353"/>
  <c r="J112" i="352"/>
  <c r="I112" i="352"/>
  <c r="G112" i="352"/>
  <c r="F112" i="352"/>
  <c r="I109" i="352"/>
  <c r="G109" i="352"/>
  <c r="F69" i="352"/>
  <c r="F56" i="352"/>
  <c r="F20" i="352"/>
  <c r="J12" i="352"/>
  <c r="I12" i="352"/>
  <c r="G12" i="352"/>
  <c r="F12" i="352"/>
  <c r="G11" i="352"/>
  <c r="I9" i="352"/>
  <c r="G9" i="352"/>
  <c r="J8" i="352"/>
  <c r="I8" i="352"/>
  <c r="G8" i="352"/>
  <c r="F8" i="352"/>
  <c r="B4" i="352"/>
  <c r="G97" i="351"/>
  <c r="J94" i="351"/>
  <c r="I94" i="351"/>
  <c r="G94" i="351"/>
  <c r="F94" i="351"/>
  <c r="F54" i="351"/>
  <c r="F41" i="351"/>
  <c r="F20" i="351"/>
  <c r="I12" i="351"/>
  <c r="G12" i="351"/>
  <c r="J11" i="351"/>
  <c r="I11" i="351"/>
  <c r="G11" i="351"/>
  <c r="F11" i="351"/>
  <c r="J9" i="351"/>
  <c r="I9" i="351"/>
  <c r="G9" i="351"/>
  <c r="F9" i="351"/>
  <c r="G8" i="351"/>
  <c r="B4" i="351"/>
  <c r="J100" i="350"/>
  <c r="I100" i="350"/>
  <c r="G100" i="350"/>
  <c r="F100" i="350"/>
  <c r="J97" i="350"/>
  <c r="I97" i="350"/>
  <c r="G97" i="350"/>
  <c r="F97" i="350"/>
  <c r="I94" i="350"/>
  <c r="G94" i="350"/>
  <c r="F54" i="350"/>
  <c r="F41" i="350"/>
  <c r="F20" i="350"/>
  <c r="J12" i="350"/>
  <c r="I12" i="350"/>
  <c r="G12" i="350"/>
  <c r="F12" i="350"/>
  <c r="G11" i="350"/>
  <c r="I9" i="350"/>
  <c r="G9" i="350"/>
  <c r="J8" i="350"/>
  <c r="I8" i="350"/>
  <c r="G8" i="350"/>
  <c r="F8" i="350"/>
  <c r="B4" i="350"/>
  <c r="G97" i="349"/>
  <c r="J94" i="349"/>
  <c r="I94" i="349"/>
  <c r="G94" i="349"/>
  <c r="F94" i="349"/>
  <c r="F54" i="349"/>
  <c r="F41" i="349"/>
  <c r="F20" i="349"/>
  <c r="I12" i="349"/>
  <c r="J12" i="349"/>
  <c r="G12" i="349"/>
  <c r="J11" i="349"/>
  <c r="I11" i="349"/>
  <c r="F11" i="349"/>
  <c r="J9" i="349"/>
  <c r="I9" i="349"/>
  <c r="G9" i="349"/>
  <c r="F9" i="349"/>
  <c r="G8" i="349"/>
  <c r="B4" i="349"/>
  <c r="F104" i="348"/>
  <c r="F91" i="348"/>
  <c r="F60" i="348"/>
  <c r="G56" i="348"/>
  <c r="I54" i="348"/>
  <c r="J54" i="348"/>
  <c r="G54" i="348"/>
  <c r="F22" i="348"/>
  <c r="I14" i="348"/>
  <c r="J14" i="348"/>
  <c r="G14" i="348"/>
  <c r="J13" i="348"/>
  <c r="I13" i="348"/>
  <c r="F13" i="348"/>
  <c r="J11" i="348"/>
  <c r="I11" i="348"/>
  <c r="G11" i="348"/>
  <c r="F11" i="348"/>
  <c r="G9" i="348"/>
  <c r="B4" i="348"/>
  <c r="F85" i="347"/>
  <c r="F72" i="347"/>
  <c r="F50" i="347" s="1"/>
  <c r="G46" i="347"/>
  <c r="I44" i="347"/>
  <c r="J44" i="347"/>
  <c r="G44" i="347"/>
  <c r="F21" i="347"/>
  <c r="G13" i="347"/>
  <c r="I12" i="347"/>
  <c r="J12" i="347"/>
  <c r="G12" i="347"/>
  <c r="J10" i="347"/>
  <c r="I10" i="347"/>
  <c r="F10" i="347"/>
  <c r="J9" i="347"/>
  <c r="I9" i="347"/>
  <c r="G9" i="347"/>
  <c r="F9" i="347"/>
  <c r="B4" i="347"/>
  <c r="J100" i="346"/>
  <c r="I100" i="346"/>
  <c r="F100" i="346"/>
  <c r="I97" i="346"/>
  <c r="J97" i="346"/>
  <c r="G97" i="346"/>
  <c r="G94" i="346"/>
  <c r="F54" i="346"/>
  <c r="F41" i="346"/>
  <c r="F20" i="346"/>
  <c r="J12" i="346"/>
  <c r="I12" i="346"/>
  <c r="F12" i="346"/>
  <c r="J11" i="346"/>
  <c r="I11" i="346"/>
  <c r="G11" i="346"/>
  <c r="F11" i="346"/>
  <c r="I8" i="346"/>
  <c r="J8" i="346"/>
  <c r="G8" i="346"/>
  <c r="B4" i="346"/>
  <c r="J117" i="345"/>
  <c r="I117" i="345"/>
  <c r="G117" i="345"/>
  <c r="F117" i="345"/>
  <c r="J114" i="345"/>
  <c r="I114" i="345"/>
  <c r="F114" i="345"/>
  <c r="F74" i="345"/>
  <c r="F61" i="345"/>
  <c r="F20" i="345"/>
  <c r="I11" i="345"/>
  <c r="J11" i="345"/>
  <c r="G11" i="345"/>
  <c r="J9" i="345"/>
  <c r="I9" i="345"/>
  <c r="F9" i="345"/>
  <c r="J8" i="345"/>
  <c r="I8" i="345"/>
  <c r="G8" i="345"/>
  <c r="F8" i="345"/>
  <c r="B4" i="345"/>
  <c r="J110" i="344"/>
  <c r="I110" i="344"/>
  <c r="F110" i="344"/>
  <c r="I107" i="344"/>
  <c r="J107" i="344"/>
  <c r="G107" i="344"/>
  <c r="F51" i="344"/>
  <c r="F20" i="344"/>
  <c r="I11" i="344"/>
  <c r="J11" i="344"/>
  <c r="G11" i="344"/>
  <c r="J9" i="344"/>
  <c r="I9" i="344"/>
  <c r="F9" i="344"/>
  <c r="I8" i="344"/>
  <c r="J8" i="344"/>
  <c r="G8" i="344"/>
  <c r="F8" i="344"/>
  <c r="B4" i="344"/>
  <c r="J100" i="343"/>
  <c r="I100" i="343"/>
  <c r="F100" i="343"/>
  <c r="I97" i="343"/>
  <c r="J97" i="343"/>
  <c r="G97" i="343"/>
  <c r="F41" i="343"/>
  <c r="J12" i="343"/>
  <c r="I12" i="343"/>
  <c r="F12" i="343"/>
  <c r="I11" i="343"/>
  <c r="J11" i="343"/>
  <c r="G11" i="343"/>
  <c r="I8" i="343"/>
  <c r="J8" i="343"/>
  <c r="G8" i="343"/>
  <c r="F8" i="343"/>
  <c r="B4" i="343"/>
  <c r="I97" i="342"/>
  <c r="J97" i="342"/>
  <c r="G97" i="342"/>
  <c r="J94" i="342"/>
  <c r="I94" i="342"/>
  <c r="F94" i="342"/>
  <c r="F54" i="342"/>
  <c r="F41" i="342"/>
  <c r="F20" i="342"/>
  <c r="I11" i="342"/>
  <c r="J11" i="342"/>
  <c r="G11" i="342"/>
  <c r="J9" i="342"/>
  <c r="I9" i="342"/>
  <c r="F9" i="342"/>
  <c r="I8" i="342"/>
  <c r="J8" i="342"/>
  <c r="G8" i="342"/>
  <c r="B4" i="342"/>
  <c r="J97" i="341"/>
  <c r="I97" i="341"/>
  <c r="G97" i="341"/>
  <c r="F97" i="341"/>
  <c r="F41" i="341"/>
  <c r="F20" i="341"/>
  <c r="I12" i="341"/>
  <c r="J12" i="341"/>
  <c r="G12" i="341"/>
  <c r="F12" i="341"/>
  <c r="J11" i="341"/>
  <c r="I11" i="341"/>
  <c r="F11" i="341"/>
  <c r="I9" i="341"/>
  <c r="J9" i="341"/>
  <c r="G9" i="341"/>
  <c r="B4" i="341"/>
  <c r="F148" i="340"/>
  <c r="F130" i="340"/>
  <c r="F79" i="340"/>
  <c r="I73" i="340"/>
  <c r="G73" i="340"/>
  <c r="F21" i="340"/>
  <c r="I13" i="340"/>
  <c r="J13" i="340"/>
  <c r="G13" i="340"/>
  <c r="F13" i="340"/>
  <c r="J12" i="340"/>
  <c r="I12" i="340"/>
  <c r="F12" i="340"/>
  <c r="I10" i="340"/>
  <c r="J10" i="340"/>
  <c r="G10" i="340"/>
  <c r="B4" i="340"/>
  <c r="F41" i="339"/>
  <c r="F20" i="339"/>
  <c r="B4" i="339"/>
  <c r="J97" i="338"/>
  <c r="G97" i="338"/>
  <c r="F57" i="338"/>
  <c r="F44" i="338"/>
  <c r="F23" i="338"/>
  <c r="J12" i="338"/>
  <c r="G12" i="338"/>
  <c r="I9" i="338"/>
  <c r="G9" i="338"/>
  <c r="J8" i="338"/>
  <c r="I8" i="338"/>
  <c r="F8" i="338"/>
  <c r="B4" i="338"/>
  <c r="J94" i="337"/>
  <c r="G94" i="337"/>
  <c r="F54" i="337"/>
  <c r="F41" i="337"/>
  <c r="F20" i="337"/>
  <c r="I12" i="337"/>
  <c r="J12" i="337"/>
  <c r="G12" i="337"/>
  <c r="J11" i="337"/>
  <c r="I11" i="337"/>
  <c r="F11" i="337"/>
  <c r="J9" i="337"/>
  <c r="I9" i="337"/>
  <c r="G9" i="337"/>
  <c r="F9" i="337"/>
  <c r="B4" i="337"/>
  <c r="F118" i="336"/>
  <c r="F105" i="336"/>
  <c r="F79" i="336"/>
  <c r="I73" i="336"/>
  <c r="J73" i="336"/>
  <c r="G73" i="336"/>
  <c r="F21" i="336"/>
  <c r="I13" i="336"/>
  <c r="J13" i="336"/>
  <c r="G13" i="336"/>
  <c r="J12" i="336"/>
  <c r="I12" i="336"/>
  <c r="F12" i="336"/>
  <c r="I10" i="336"/>
  <c r="J10" i="336"/>
  <c r="G10" i="336"/>
  <c r="F9" i="336"/>
  <c r="B4" i="336"/>
  <c r="I100" i="335"/>
  <c r="J100" i="335"/>
  <c r="G100" i="335"/>
  <c r="J97" i="335"/>
  <c r="I97" i="335"/>
  <c r="F97" i="335"/>
  <c r="F57" i="335"/>
  <c r="F44" i="335"/>
  <c r="F23" i="335"/>
  <c r="J12" i="335"/>
  <c r="I12" i="335"/>
  <c r="F12" i="335"/>
  <c r="I11" i="335"/>
  <c r="J11" i="335"/>
  <c r="G11" i="335"/>
  <c r="G9" i="335"/>
  <c r="J8" i="335"/>
  <c r="I8" i="335"/>
  <c r="G8" i="335"/>
  <c r="F8" i="335"/>
  <c r="B4" i="335"/>
  <c r="G110" i="334"/>
  <c r="J107" i="334"/>
  <c r="G107" i="334"/>
  <c r="J104" i="334"/>
  <c r="I104" i="334"/>
  <c r="G104" i="334"/>
  <c r="F104" i="334"/>
  <c r="F64" i="334"/>
  <c r="F51" i="334"/>
  <c r="F20" i="334"/>
  <c r="J12" i="334"/>
  <c r="I12" i="334"/>
  <c r="G12" i="334"/>
  <c r="F12" i="334"/>
  <c r="J11" i="334"/>
  <c r="I11" i="334"/>
  <c r="G11" i="334"/>
  <c r="F11" i="334"/>
  <c r="J9" i="334"/>
  <c r="G9" i="334"/>
  <c r="G8" i="334"/>
  <c r="B4" i="334"/>
  <c r="J100" i="333"/>
  <c r="I100" i="333"/>
  <c r="G100" i="333"/>
  <c r="F100" i="333"/>
  <c r="J97" i="333"/>
  <c r="I97" i="333"/>
  <c r="G97" i="333"/>
  <c r="F97" i="333"/>
  <c r="F57" i="333"/>
  <c r="F44" i="333"/>
  <c r="F23" i="333"/>
  <c r="J12" i="333"/>
  <c r="I12" i="333"/>
  <c r="G12" i="333"/>
  <c r="F12" i="333"/>
  <c r="J11" i="333"/>
  <c r="I11" i="333"/>
  <c r="G11" i="333"/>
  <c r="F11" i="333"/>
  <c r="J9" i="333"/>
  <c r="G9" i="333"/>
  <c r="G8" i="333"/>
  <c r="B4" i="333"/>
  <c r="F83" i="332"/>
  <c r="F70" i="332"/>
  <c r="F49" i="332" s="1"/>
  <c r="G45" i="332"/>
  <c r="J43" i="332"/>
  <c r="I43" i="332"/>
  <c r="G43" i="332"/>
  <c r="F43" i="332"/>
  <c r="F21" i="332"/>
  <c r="J13" i="332"/>
  <c r="G13" i="332"/>
  <c r="G12" i="332"/>
  <c r="J10" i="332"/>
  <c r="I10" i="332"/>
  <c r="G10" i="332"/>
  <c r="F10" i="332"/>
  <c r="J9" i="332"/>
  <c r="I9" i="332"/>
  <c r="G9" i="332"/>
  <c r="F9" i="332"/>
  <c r="B4" i="332"/>
  <c r="G107" i="331"/>
  <c r="J104" i="331"/>
  <c r="G104" i="331"/>
  <c r="F64" i="331"/>
  <c r="F51" i="331"/>
  <c r="F20" i="331"/>
  <c r="J12" i="331"/>
  <c r="G12" i="331"/>
  <c r="G11" i="331"/>
  <c r="J9" i="331"/>
  <c r="I9" i="331"/>
  <c r="G9" i="331"/>
  <c r="F9" i="331"/>
  <c r="J8" i="331"/>
  <c r="I8" i="331"/>
  <c r="G8" i="331"/>
  <c r="F8" i="331"/>
  <c r="B4" i="331"/>
  <c r="J110" i="330"/>
  <c r="I110" i="330"/>
  <c r="G110" i="330"/>
  <c r="F110" i="330"/>
  <c r="G107" i="330"/>
  <c r="J104" i="330"/>
  <c r="G104" i="330"/>
  <c r="F64" i="330"/>
  <c r="F51" i="330"/>
  <c r="F20" i="330"/>
  <c r="J12" i="330"/>
  <c r="G12" i="330"/>
  <c r="G11" i="330"/>
  <c r="J9" i="330"/>
  <c r="I9" i="330"/>
  <c r="G9" i="330"/>
  <c r="F9" i="330"/>
  <c r="J8" i="330"/>
  <c r="I8" i="330"/>
  <c r="G8" i="330"/>
  <c r="F8" i="330"/>
  <c r="B4" i="330"/>
  <c r="G97" i="329"/>
  <c r="J94" i="329"/>
  <c r="G94" i="329"/>
  <c r="F54" i="329"/>
  <c r="F41" i="329"/>
  <c r="F20" i="329"/>
  <c r="J12" i="329"/>
  <c r="I12" i="329"/>
  <c r="G12" i="329"/>
  <c r="F12" i="329"/>
  <c r="J11" i="329"/>
  <c r="I11" i="329"/>
  <c r="G11" i="329"/>
  <c r="F11" i="329"/>
  <c r="J9" i="329"/>
  <c r="G9" i="329"/>
  <c r="G8" i="329"/>
  <c r="B4" i="329"/>
  <c r="F103" i="328"/>
  <c r="F90" i="328"/>
  <c r="F59" i="328"/>
  <c r="J55" i="328"/>
  <c r="I55" i="328"/>
  <c r="G55" i="328"/>
  <c r="F55" i="328"/>
  <c r="J53" i="328"/>
  <c r="G53" i="328"/>
  <c r="F21" i="328"/>
  <c r="I13" i="328"/>
  <c r="J13" i="328"/>
  <c r="G13" i="328"/>
  <c r="G12" i="328"/>
  <c r="I10" i="328"/>
  <c r="J10" i="328"/>
  <c r="G10" i="328"/>
  <c r="F10" i="328"/>
  <c r="J9" i="328"/>
  <c r="I9" i="328"/>
  <c r="F9" i="328"/>
  <c r="B4" i="328"/>
  <c r="I100" i="327"/>
  <c r="G100" i="327"/>
  <c r="G97" i="327"/>
  <c r="J94" i="327"/>
  <c r="I94" i="327"/>
  <c r="G94" i="327"/>
  <c r="F94" i="327"/>
  <c r="F54" i="327"/>
  <c r="F41" i="327"/>
  <c r="F20" i="327"/>
  <c r="I12" i="327"/>
  <c r="G12" i="327"/>
  <c r="J11" i="327"/>
  <c r="I11" i="327"/>
  <c r="F11" i="327"/>
  <c r="J9" i="327"/>
  <c r="G9" i="327"/>
  <c r="G8" i="327"/>
  <c r="B4" i="327"/>
  <c r="J100" i="326"/>
  <c r="G100" i="326"/>
  <c r="J97" i="326"/>
  <c r="I97" i="326"/>
  <c r="G97" i="326"/>
  <c r="F97" i="326"/>
  <c r="J94" i="326"/>
  <c r="I94" i="326"/>
  <c r="G94" i="326"/>
  <c r="F94" i="326"/>
  <c r="F54" i="326"/>
  <c r="F41" i="326"/>
  <c r="F20" i="326"/>
  <c r="J12" i="326"/>
  <c r="G12" i="326"/>
  <c r="G11" i="326"/>
  <c r="J9" i="326"/>
  <c r="I9" i="326"/>
  <c r="G9" i="326"/>
  <c r="F9" i="326"/>
  <c r="J8" i="326"/>
  <c r="I8" i="326"/>
  <c r="G8" i="326"/>
  <c r="F8" i="326"/>
  <c r="B4" i="326"/>
  <c r="G107" i="325"/>
  <c r="J104" i="325"/>
  <c r="G104" i="325"/>
  <c r="F64" i="325"/>
  <c r="F51" i="325"/>
  <c r="F20" i="325"/>
  <c r="J12" i="325"/>
  <c r="I12" i="325"/>
  <c r="G12" i="325"/>
  <c r="F12" i="325"/>
  <c r="G11" i="325"/>
  <c r="I9" i="325"/>
  <c r="G9" i="325"/>
  <c r="J8" i="325"/>
  <c r="I8" i="325"/>
  <c r="G8" i="325"/>
  <c r="F8" i="325"/>
  <c r="B4" i="325"/>
  <c r="I100" i="324"/>
  <c r="G100" i="324"/>
  <c r="G97" i="324"/>
  <c r="J94" i="324"/>
  <c r="I94" i="324"/>
  <c r="G94" i="324"/>
  <c r="F94" i="324"/>
  <c r="F54" i="324"/>
  <c r="F41" i="324"/>
  <c r="F20" i="324"/>
  <c r="I12" i="324"/>
  <c r="J12" i="324"/>
  <c r="G12" i="324"/>
  <c r="J11" i="324"/>
  <c r="I11" i="324"/>
  <c r="F11" i="324"/>
  <c r="J9" i="324"/>
  <c r="I9" i="324"/>
  <c r="G9" i="324"/>
  <c r="F9" i="324"/>
  <c r="G8" i="324"/>
  <c r="B4" i="324"/>
  <c r="J100" i="323"/>
  <c r="G100" i="323"/>
  <c r="J97" i="323"/>
  <c r="I97" i="323"/>
  <c r="G97" i="323"/>
  <c r="F97" i="323"/>
  <c r="J94" i="323"/>
  <c r="I94" i="323"/>
  <c r="G94" i="323"/>
  <c r="F94" i="323"/>
  <c r="F54" i="323"/>
  <c r="F41" i="323"/>
  <c r="F20" i="323"/>
  <c r="J12" i="323"/>
  <c r="G12" i="323"/>
  <c r="G11" i="323"/>
  <c r="J9" i="323"/>
  <c r="I9" i="323"/>
  <c r="G9" i="323"/>
  <c r="F9" i="323"/>
  <c r="J8" i="323"/>
  <c r="I8" i="323"/>
  <c r="F8" i="323"/>
  <c r="B4" i="323"/>
  <c r="G96" i="322"/>
  <c r="J93" i="322"/>
  <c r="I93" i="322"/>
  <c r="G93" i="322"/>
  <c r="F93" i="322"/>
  <c r="F53" i="322"/>
  <c r="F40" i="322"/>
  <c r="F20" i="322"/>
  <c r="G12" i="322"/>
  <c r="I11" i="322"/>
  <c r="G11" i="322"/>
  <c r="J9" i="322"/>
  <c r="I9" i="322"/>
  <c r="G9" i="322"/>
  <c r="F9" i="322"/>
  <c r="J8" i="322"/>
  <c r="I8" i="322"/>
  <c r="G8" i="322"/>
  <c r="F8" i="322"/>
  <c r="B4" i="322"/>
  <c r="G96" i="321"/>
  <c r="J93" i="321"/>
  <c r="I93" i="321"/>
  <c r="G93" i="321"/>
  <c r="F93" i="321"/>
  <c r="F54" i="321"/>
  <c r="F41" i="321"/>
  <c r="F20" i="321"/>
  <c r="G12" i="321"/>
  <c r="I11" i="321"/>
  <c r="G11" i="321"/>
  <c r="J9" i="321"/>
  <c r="I9" i="321"/>
  <c r="G9" i="321"/>
  <c r="F9" i="321"/>
  <c r="J8" i="321"/>
  <c r="I8" i="321"/>
  <c r="G8" i="321"/>
  <c r="F8" i="321"/>
  <c r="B4" i="321"/>
  <c r="I96" i="320"/>
  <c r="G96" i="320"/>
  <c r="G93" i="320"/>
  <c r="F53" i="320"/>
  <c r="F40" i="320"/>
  <c r="F19" i="320"/>
  <c r="I14" i="320"/>
  <c r="G14" i="320"/>
  <c r="J13" i="320"/>
  <c r="I13" i="320"/>
  <c r="G13" i="320"/>
  <c r="F13" i="320"/>
  <c r="J11" i="320"/>
  <c r="I11" i="320"/>
  <c r="G11" i="320"/>
  <c r="F11" i="320"/>
  <c r="J10" i="320"/>
  <c r="I8" i="320"/>
  <c r="G8" i="320"/>
  <c r="J7" i="320"/>
  <c r="I7" i="320"/>
  <c r="G7" i="320"/>
  <c r="F7" i="320"/>
  <c r="B4" i="320"/>
  <c r="J97" i="319"/>
  <c r="J94" i="319"/>
  <c r="I94" i="319"/>
  <c r="G94" i="319"/>
  <c r="F94" i="319"/>
  <c r="F54" i="319"/>
  <c r="F41" i="319"/>
  <c r="F20" i="319"/>
  <c r="I12" i="319"/>
  <c r="G12" i="319"/>
  <c r="J11" i="319"/>
  <c r="I11" i="319"/>
  <c r="G11" i="319"/>
  <c r="F11" i="319"/>
  <c r="J9" i="319"/>
  <c r="I9" i="319"/>
  <c r="G9" i="319"/>
  <c r="F9" i="319"/>
  <c r="J8" i="319"/>
  <c r="B4" i="319"/>
  <c r="J100" i="318"/>
  <c r="I100" i="318"/>
  <c r="G100" i="318"/>
  <c r="F100" i="318"/>
  <c r="J97" i="318"/>
  <c r="I97" i="318"/>
  <c r="G97" i="318"/>
  <c r="F97" i="318"/>
  <c r="I94" i="318"/>
  <c r="G94" i="318"/>
  <c r="F54" i="318"/>
  <c r="F41" i="318"/>
  <c r="F20" i="318"/>
  <c r="J12" i="318"/>
  <c r="I12" i="318"/>
  <c r="G12" i="318"/>
  <c r="F12" i="318"/>
  <c r="J11" i="318"/>
  <c r="I9" i="318"/>
  <c r="G9" i="318"/>
  <c r="J8" i="318"/>
  <c r="I8" i="318"/>
  <c r="G8" i="318"/>
  <c r="F8" i="318"/>
  <c r="B4" i="318"/>
  <c r="I100" i="317"/>
  <c r="G100" i="317"/>
  <c r="J97" i="317"/>
  <c r="J94" i="317"/>
  <c r="I94" i="317"/>
  <c r="G94" i="317"/>
  <c r="F94" i="317"/>
  <c r="F54" i="317"/>
  <c r="F41" i="317"/>
  <c r="F20" i="317"/>
  <c r="I12" i="317"/>
  <c r="G12" i="317"/>
  <c r="J11" i="317"/>
  <c r="I11" i="317"/>
  <c r="G11" i="317"/>
  <c r="F11" i="317"/>
  <c r="J9" i="317"/>
  <c r="I9" i="317"/>
  <c r="G9" i="317"/>
  <c r="F9" i="317"/>
  <c r="J8" i="317"/>
  <c r="B4" i="317"/>
  <c r="J100" i="316"/>
  <c r="I100" i="316"/>
  <c r="G100" i="316"/>
  <c r="F100" i="316"/>
  <c r="J97" i="316"/>
  <c r="I97" i="316"/>
  <c r="G97" i="316"/>
  <c r="F97" i="316"/>
  <c r="I94" i="316"/>
  <c r="G94" i="316"/>
  <c r="F41" i="316"/>
  <c r="F20" i="316"/>
  <c r="J12" i="316"/>
  <c r="I12" i="316"/>
  <c r="G12" i="316"/>
  <c r="F12" i="316"/>
  <c r="J11" i="316"/>
  <c r="I9" i="316"/>
  <c r="G9" i="316"/>
  <c r="J8" i="316"/>
  <c r="I8" i="316"/>
  <c r="G8" i="316"/>
  <c r="F8" i="316"/>
  <c r="B4" i="316"/>
  <c r="F243" i="315"/>
  <c r="F230" i="315"/>
  <c r="F129" i="315"/>
  <c r="I125" i="315"/>
  <c r="G125" i="315"/>
  <c r="J123" i="315"/>
  <c r="I123" i="315"/>
  <c r="G123" i="315"/>
  <c r="F123" i="315"/>
  <c r="F21" i="315"/>
  <c r="G13" i="315"/>
  <c r="J10" i="315"/>
  <c r="I10" i="315"/>
  <c r="G10" i="315"/>
  <c r="F10" i="315"/>
  <c r="J9" i="315"/>
  <c r="I9" i="315"/>
  <c r="G9" i="315"/>
  <c r="F9" i="315"/>
  <c r="B4" i="315"/>
  <c r="G124" i="314"/>
  <c r="F71" i="314"/>
  <c r="F20" i="314"/>
  <c r="I11" i="314"/>
  <c r="J9" i="314"/>
  <c r="I9" i="314"/>
  <c r="G9" i="314"/>
  <c r="F9" i="314"/>
  <c r="J8" i="314"/>
  <c r="I8" i="314"/>
  <c r="G8" i="314"/>
  <c r="F8" i="314"/>
  <c r="B4" i="314"/>
  <c r="J100" i="313"/>
  <c r="I100" i="313"/>
  <c r="G100" i="313"/>
  <c r="F100" i="313"/>
  <c r="I97" i="313"/>
  <c r="F54" i="313"/>
  <c r="F20" i="313"/>
  <c r="J12" i="313"/>
  <c r="I12" i="313"/>
  <c r="G12" i="313"/>
  <c r="F12" i="313"/>
  <c r="J11" i="313"/>
  <c r="I11" i="313"/>
  <c r="G11" i="313"/>
  <c r="F11" i="313"/>
  <c r="G9" i="313"/>
  <c r="B4" i="313"/>
  <c r="J97" i="312"/>
  <c r="I97" i="312"/>
  <c r="G97" i="312"/>
  <c r="F97" i="312"/>
  <c r="J94" i="312"/>
  <c r="I94" i="312"/>
  <c r="G94" i="312"/>
  <c r="F94" i="312"/>
  <c r="F54" i="312"/>
  <c r="F41" i="312"/>
  <c r="F20" i="312"/>
  <c r="G12" i="312"/>
  <c r="I11" i="312"/>
  <c r="J9" i="312"/>
  <c r="I9" i="312"/>
  <c r="G9" i="312"/>
  <c r="F9" i="312"/>
  <c r="J8" i="312"/>
  <c r="I8" i="312"/>
  <c r="G8" i="312"/>
  <c r="F8" i="312"/>
  <c r="B4" i="312"/>
  <c r="G96" i="311"/>
  <c r="F57" i="311"/>
  <c r="F44" i="311"/>
  <c r="J12" i="311"/>
  <c r="I12" i="311"/>
  <c r="G12" i="311"/>
  <c r="F12" i="311"/>
  <c r="G11" i="311"/>
  <c r="I9" i="311"/>
  <c r="J8" i="311"/>
  <c r="I8" i="311"/>
  <c r="G8" i="311"/>
  <c r="F8" i="311"/>
  <c r="B4" i="311"/>
  <c r="I100" i="310"/>
  <c r="J94" i="310"/>
  <c r="I94" i="310"/>
  <c r="G94" i="310"/>
  <c r="F94" i="310"/>
  <c r="F54" i="310"/>
  <c r="F41" i="310"/>
  <c r="I12" i="310"/>
  <c r="G11" i="310"/>
  <c r="J9" i="310"/>
  <c r="I9" i="310"/>
  <c r="G9" i="310"/>
  <c r="F9" i="310"/>
  <c r="I8" i="310"/>
  <c r="J8" i="310"/>
  <c r="G8" i="310"/>
  <c r="B4" i="310"/>
  <c r="G100" i="309"/>
  <c r="J97" i="309"/>
  <c r="I97" i="309"/>
  <c r="G97" i="309"/>
  <c r="F97" i="309"/>
  <c r="J94" i="309"/>
  <c r="I94" i="309"/>
  <c r="F94" i="309"/>
  <c r="F54" i="309"/>
  <c r="F41" i="309"/>
  <c r="F20" i="309"/>
  <c r="G12" i="309"/>
  <c r="I11" i="309"/>
  <c r="J11" i="309"/>
  <c r="G11" i="309"/>
  <c r="J9" i="309"/>
  <c r="I9" i="309"/>
  <c r="F9" i="309"/>
  <c r="J8" i="309"/>
  <c r="I8" i="309"/>
  <c r="G8" i="309"/>
  <c r="F8" i="309"/>
  <c r="B4" i="309"/>
  <c r="I97" i="308"/>
  <c r="J97" i="308"/>
  <c r="G97" i="308"/>
  <c r="G94" i="308"/>
  <c r="F41" i="308"/>
  <c r="F20" i="308"/>
  <c r="J12" i="308"/>
  <c r="I12" i="308"/>
  <c r="F12" i="308"/>
  <c r="J11" i="308"/>
  <c r="I11" i="308"/>
  <c r="G11" i="308"/>
  <c r="F11" i="308"/>
  <c r="G9" i="308"/>
  <c r="I8" i="308"/>
  <c r="J8" i="308"/>
  <c r="G8" i="308"/>
  <c r="B4" i="308"/>
  <c r="F54" i="307"/>
  <c r="F41" i="307"/>
  <c r="F20" i="307"/>
  <c r="B4" i="307"/>
  <c r="J100" i="306"/>
  <c r="I100" i="306"/>
  <c r="F100" i="306"/>
  <c r="I97" i="306"/>
  <c r="J97" i="306"/>
  <c r="G97" i="306"/>
  <c r="G94" i="306"/>
  <c r="F41" i="306"/>
  <c r="F20" i="306"/>
  <c r="J12" i="306"/>
  <c r="I12" i="306"/>
  <c r="F12" i="306"/>
  <c r="I11" i="306"/>
  <c r="J11" i="306"/>
  <c r="G11" i="306"/>
  <c r="G9" i="306"/>
  <c r="J8" i="306"/>
  <c r="I8" i="306"/>
  <c r="G8" i="306"/>
  <c r="F8" i="306"/>
  <c r="B4" i="306"/>
  <c r="F135" i="305"/>
  <c r="F113" i="305"/>
  <c r="F100" i="305"/>
  <c r="F64" i="305"/>
  <c r="G60" i="305"/>
  <c r="I58" i="305"/>
  <c r="J58" i="305"/>
  <c r="G58" i="305"/>
  <c r="F21" i="305"/>
  <c r="J13" i="305"/>
  <c r="I13" i="305"/>
  <c r="F13" i="305"/>
  <c r="I12" i="305"/>
  <c r="J12" i="305"/>
  <c r="G12" i="305"/>
  <c r="G10" i="305"/>
  <c r="I9" i="305"/>
  <c r="J9" i="305"/>
  <c r="G9" i="305"/>
  <c r="F9" i="305"/>
  <c r="B4" i="305"/>
  <c r="G100" i="304"/>
  <c r="I97" i="304"/>
  <c r="J97" i="304"/>
  <c r="G97" i="304"/>
  <c r="J94" i="304"/>
  <c r="I94" i="304"/>
  <c r="F94" i="304"/>
  <c r="F54" i="304"/>
  <c r="F41" i="304"/>
  <c r="F20" i="304"/>
  <c r="G12" i="304"/>
  <c r="I11" i="304"/>
  <c r="J11" i="304"/>
  <c r="G11" i="304"/>
  <c r="J9" i="304"/>
  <c r="I9" i="304"/>
  <c r="F9" i="304"/>
  <c r="J8" i="304"/>
  <c r="I8" i="304"/>
  <c r="G8" i="304"/>
  <c r="F8" i="304"/>
  <c r="B4" i="304"/>
  <c r="J130" i="303"/>
  <c r="I130" i="303"/>
  <c r="F130" i="303"/>
  <c r="J127" i="303"/>
  <c r="I127" i="303"/>
  <c r="G127" i="303"/>
  <c r="F127" i="303"/>
  <c r="G124" i="303"/>
  <c r="F71" i="303"/>
  <c r="F20" i="303"/>
  <c r="G12" i="303"/>
  <c r="I11" i="303"/>
  <c r="J11" i="303"/>
  <c r="G11" i="303"/>
  <c r="J9" i="303"/>
  <c r="I9" i="303"/>
  <c r="F9" i="303"/>
  <c r="I8" i="303"/>
  <c r="J8" i="303"/>
  <c r="G8" i="303"/>
  <c r="B4" i="303"/>
  <c r="F83" i="302"/>
  <c r="F70" i="302"/>
  <c r="F49" i="302"/>
  <c r="I45" i="302"/>
  <c r="J45" i="302"/>
  <c r="G45" i="302"/>
  <c r="J43" i="302"/>
  <c r="I43" i="302"/>
  <c r="F43" i="302"/>
  <c r="F21" i="302"/>
  <c r="G13" i="302"/>
  <c r="I12" i="302"/>
  <c r="J12" i="302"/>
  <c r="G12" i="302"/>
  <c r="J10" i="302"/>
  <c r="I10" i="302"/>
  <c r="F10" i="302"/>
  <c r="I9" i="302"/>
  <c r="J9" i="302"/>
  <c r="G9" i="302"/>
  <c r="F9" i="302"/>
  <c r="B4" i="302"/>
  <c r="J100" i="301"/>
  <c r="I100" i="301"/>
  <c r="F100" i="301"/>
  <c r="I97" i="301"/>
  <c r="J97" i="301"/>
  <c r="G97" i="301"/>
  <c r="G94" i="301"/>
  <c r="F41" i="301"/>
  <c r="F20" i="301"/>
  <c r="J12" i="301"/>
  <c r="I12" i="301"/>
  <c r="F12" i="301"/>
  <c r="I11" i="301"/>
  <c r="J11" i="301"/>
  <c r="G11" i="301"/>
  <c r="G9" i="301"/>
  <c r="I8" i="301"/>
  <c r="J8" i="301"/>
  <c r="G8" i="301"/>
  <c r="F8" i="301"/>
  <c r="B4" i="301"/>
  <c r="G100" i="300"/>
  <c r="I97" i="300"/>
  <c r="J97" i="300"/>
  <c r="G97" i="300"/>
  <c r="J94" i="300"/>
  <c r="I94" i="300"/>
  <c r="F94" i="300"/>
  <c r="F54" i="300"/>
  <c r="F41" i="300"/>
  <c r="F20" i="300"/>
  <c r="G12" i="300"/>
  <c r="I11" i="300"/>
  <c r="J11" i="300"/>
  <c r="G11" i="300"/>
  <c r="J9" i="300"/>
  <c r="I9" i="300"/>
  <c r="F9" i="300"/>
  <c r="J8" i="300"/>
  <c r="I8" i="300"/>
  <c r="G8" i="300"/>
  <c r="F8" i="300"/>
  <c r="B4" i="300"/>
  <c r="F125" i="299"/>
  <c r="F112" i="299"/>
  <c r="J68" i="299"/>
  <c r="I68" i="299"/>
  <c r="F68" i="299"/>
  <c r="I66" i="299"/>
  <c r="J66" i="299"/>
  <c r="G66" i="299"/>
  <c r="F24" i="299"/>
  <c r="I15" i="299"/>
  <c r="J15" i="299"/>
  <c r="G15" i="299"/>
  <c r="J13" i="299"/>
  <c r="I13" i="299"/>
  <c r="F13" i="299"/>
  <c r="I11" i="299"/>
  <c r="J11" i="299"/>
  <c r="G11" i="299"/>
  <c r="F11" i="299"/>
  <c r="G9" i="299"/>
  <c r="B4" i="299"/>
  <c r="I99" i="298"/>
  <c r="J99" i="298"/>
  <c r="G99" i="298"/>
  <c r="J96" i="298"/>
  <c r="I96" i="298"/>
  <c r="F96" i="298"/>
  <c r="I93" i="298"/>
  <c r="J93" i="298"/>
  <c r="G93" i="298"/>
  <c r="F93" i="298"/>
  <c r="F53" i="298"/>
  <c r="F40" i="298"/>
  <c r="F20" i="298"/>
  <c r="J12" i="298"/>
  <c r="I12" i="298"/>
  <c r="F12" i="298"/>
  <c r="I11" i="298"/>
  <c r="J11" i="298"/>
  <c r="G11" i="298"/>
  <c r="G9" i="298"/>
  <c r="I8" i="298"/>
  <c r="J8" i="298"/>
  <c r="G8" i="298"/>
  <c r="F8" i="298"/>
  <c r="B4" i="298"/>
  <c r="I97" i="297"/>
  <c r="J97" i="297"/>
  <c r="G97" i="297"/>
  <c r="F97" i="297"/>
  <c r="J94" i="297"/>
  <c r="I94" i="297"/>
  <c r="F94" i="297"/>
  <c r="F54" i="297"/>
  <c r="F41" i="297"/>
  <c r="F20" i="297"/>
  <c r="G12" i="297"/>
  <c r="I11" i="297"/>
  <c r="J11" i="297"/>
  <c r="G11" i="297"/>
  <c r="J9" i="297"/>
  <c r="I9" i="297"/>
  <c r="F9" i="297"/>
  <c r="I8" i="297"/>
  <c r="J8" i="297"/>
  <c r="G8" i="297"/>
  <c r="B4" i="297"/>
  <c r="I97" i="296"/>
  <c r="J97" i="296"/>
  <c r="G97" i="296"/>
  <c r="G94" i="296"/>
  <c r="F41" i="296"/>
  <c r="F20" i="296"/>
  <c r="J12" i="296"/>
  <c r="I12" i="296"/>
  <c r="F12" i="296"/>
  <c r="I11" i="296"/>
  <c r="J11" i="296"/>
  <c r="G11" i="296"/>
  <c r="G9" i="296"/>
  <c r="I8" i="296"/>
  <c r="J8" i="296"/>
  <c r="G8" i="296"/>
  <c r="B4" i="296"/>
  <c r="I97" i="295"/>
  <c r="J97" i="295"/>
  <c r="G97" i="295"/>
  <c r="F97" i="295"/>
  <c r="J94" i="295"/>
  <c r="I94" i="295"/>
  <c r="F94" i="295"/>
  <c r="F54" i="295"/>
  <c r="F41" i="295"/>
  <c r="F20" i="295"/>
  <c r="G12" i="295"/>
  <c r="I11" i="295"/>
  <c r="G11" i="295"/>
  <c r="J9" i="295"/>
  <c r="I9" i="295"/>
  <c r="G9" i="295"/>
  <c r="F9" i="295"/>
  <c r="J8" i="295"/>
  <c r="G8" i="295"/>
  <c r="F8" i="295"/>
  <c r="B4" i="295"/>
  <c r="J100" i="294"/>
  <c r="I100" i="294"/>
  <c r="F100" i="294"/>
  <c r="I97" i="294"/>
  <c r="J97" i="294"/>
  <c r="G97" i="294"/>
  <c r="G94" i="294"/>
  <c r="F41" i="294"/>
  <c r="F20" i="294"/>
  <c r="J12" i="294"/>
  <c r="I12" i="294"/>
  <c r="F12" i="294"/>
  <c r="I11" i="294"/>
  <c r="J11" i="294"/>
  <c r="G11" i="294"/>
  <c r="G9" i="294"/>
  <c r="I8" i="294"/>
  <c r="J8" i="294"/>
  <c r="G8" i="294"/>
  <c r="F8" i="294"/>
  <c r="B4" i="294"/>
  <c r="J97" i="293"/>
  <c r="G97" i="293"/>
  <c r="F97" i="293"/>
  <c r="J94" i="293"/>
  <c r="I94" i="293"/>
  <c r="F94" i="293"/>
  <c r="F54" i="293"/>
  <c r="F41" i="293"/>
  <c r="F20" i="293"/>
  <c r="G12" i="293"/>
  <c r="I11" i="293"/>
  <c r="G11" i="293"/>
  <c r="J9" i="293"/>
  <c r="I9" i="293"/>
  <c r="F9" i="293"/>
  <c r="J8" i="293"/>
  <c r="I8" i="293"/>
  <c r="G8" i="293"/>
  <c r="F8" i="293"/>
  <c r="B4" i="293"/>
  <c r="J100" i="292"/>
  <c r="I100" i="292"/>
  <c r="F100" i="292"/>
  <c r="I97" i="292"/>
  <c r="J97" i="292"/>
  <c r="G97" i="292"/>
  <c r="G94" i="292"/>
  <c r="F20" i="292"/>
  <c r="J12" i="292"/>
  <c r="I12" i="292"/>
  <c r="G12" i="292"/>
  <c r="F12" i="292"/>
  <c r="I9" i="292"/>
  <c r="G9" i="292"/>
  <c r="J8" i="292"/>
  <c r="I8" i="292"/>
  <c r="G8" i="292"/>
  <c r="F8" i="292"/>
  <c r="B4" i="292"/>
  <c r="J95" i="291"/>
  <c r="I95" i="291"/>
  <c r="G95" i="291"/>
  <c r="F95" i="291"/>
  <c r="F55" i="291"/>
  <c r="F42" i="291"/>
  <c r="J12" i="291"/>
  <c r="I12" i="291"/>
  <c r="G12" i="291"/>
  <c r="F12" i="291"/>
  <c r="J11" i="291"/>
  <c r="I11" i="291"/>
  <c r="G11" i="291"/>
  <c r="F11" i="291"/>
  <c r="I8" i="291"/>
  <c r="G8" i="291"/>
  <c r="B4" i="291"/>
  <c r="J97" i="290"/>
  <c r="I97" i="290"/>
  <c r="G97" i="290"/>
  <c r="F97" i="290"/>
  <c r="J94" i="290"/>
  <c r="I94" i="290"/>
  <c r="G94" i="290"/>
  <c r="F94" i="290"/>
  <c r="F54" i="290"/>
  <c r="F41" i="290"/>
  <c r="F20" i="290"/>
  <c r="I11" i="290"/>
  <c r="J9" i="290"/>
  <c r="I9" i="290"/>
  <c r="G9" i="290"/>
  <c r="F9" i="290"/>
  <c r="J8" i="290"/>
  <c r="I8" i="290"/>
  <c r="G8" i="290"/>
  <c r="F8" i="290"/>
  <c r="B4" i="290"/>
  <c r="J100" i="289"/>
  <c r="I100" i="289"/>
  <c r="G100" i="289"/>
  <c r="F100" i="289"/>
  <c r="I97" i="289"/>
  <c r="F54" i="289"/>
  <c r="F20" i="289"/>
  <c r="J12" i="289"/>
  <c r="I12" i="289"/>
  <c r="G12" i="289"/>
  <c r="F12" i="289"/>
  <c r="J11" i="289"/>
  <c r="I11" i="289"/>
  <c r="G11" i="289"/>
  <c r="F11" i="289"/>
  <c r="G9" i="289"/>
  <c r="B4" i="289"/>
  <c r="G110" i="288"/>
  <c r="J107" i="288"/>
  <c r="I107" i="288"/>
  <c r="G107" i="288"/>
  <c r="F107" i="288"/>
  <c r="J104" i="288"/>
  <c r="I104" i="288"/>
  <c r="G104" i="288"/>
  <c r="F104" i="288"/>
  <c r="F64" i="288"/>
  <c r="F51" i="288"/>
  <c r="F20" i="288"/>
  <c r="J12" i="288"/>
  <c r="I12" i="288"/>
  <c r="G12" i="288"/>
  <c r="F12" i="288"/>
  <c r="J11" i="288"/>
  <c r="I11" i="288"/>
  <c r="G11" i="288"/>
  <c r="F11" i="288"/>
  <c r="G9" i="288"/>
  <c r="B4" i="288"/>
  <c r="G100" i="287"/>
  <c r="J97" i="287"/>
  <c r="I97" i="287"/>
  <c r="G97" i="287"/>
  <c r="F97" i="287"/>
  <c r="J94" i="287"/>
  <c r="I94" i="287"/>
  <c r="G94" i="287"/>
  <c r="F94" i="287"/>
  <c r="F54" i="287"/>
  <c r="F41" i="287"/>
  <c r="F20" i="287"/>
  <c r="I11" i="287"/>
  <c r="J9" i="287"/>
  <c r="I9" i="287"/>
  <c r="G9" i="287"/>
  <c r="F9" i="287"/>
  <c r="J8" i="287"/>
  <c r="I8" i="287"/>
  <c r="G8" i="287"/>
  <c r="F8" i="287"/>
  <c r="B4" i="287"/>
  <c r="G104" i="286"/>
  <c r="F51" i="286"/>
  <c r="F20" i="286"/>
  <c r="I11" i="286"/>
  <c r="J9" i="286"/>
  <c r="I9" i="286"/>
  <c r="G9" i="286"/>
  <c r="F9" i="286"/>
  <c r="J8" i="286"/>
  <c r="I8" i="286"/>
  <c r="G8" i="286"/>
  <c r="F8" i="286"/>
  <c r="B4" i="286"/>
  <c r="J105" i="285"/>
  <c r="I105" i="285"/>
  <c r="G105" i="285"/>
  <c r="F105" i="285"/>
  <c r="I102" i="285"/>
  <c r="G99" i="285"/>
  <c r="F59" i="285"/>
  <c r="F46" i="285"/>
  <c r="F20" i="285"/>
  <c r="J12" i="285"/>
  <c r="I12" i="285"/>
  <c r="G12" i="285"/>
  <c r="F12" i="285"/>
  <c r="G11" i="285"/>
  <c r="I9" i="285"/>
  <c r="J8" i="285"/>
  <c r="I8" i="285"/>
  <c r="G8" i="285"/>
  <c r="F8" i="285"/>
  <c r="B4" i="285"/>
  <c r="G97" i="284"/>
  <c r="J94" i="284"/>
  <c r="I94" i="284"/>
  <c r="G94" i="284"/>
  <c r="F94" i="284"/>
  <c r="F54" i="284"/>
  <c r="F41" i="284"/>
  <c r="F20" i="284"/>
  <c r="J11" i="284"/>
  <c r="I11" i="284"/>
  <c r="G11" i="284"/>
  <c r="F11" i="284"/>
  <c r="J9" i="284"/>
  <c r="I9" i="284"/>
  <c r="G9" i="284"/>
  <c r="F9" i="284"/>
  <c r="G8" i="284"/>
  <c r="B4" i="284"/>
  <c r="J100" i="283"/>
  <c r="I100" i="283"/>
  <c r="G100" i="283"/>
  <c r="F100" i="283"/>
  <c r="J97" i="283"/>
  <c r="I97" i="283"/>
  <c r="G97" i="283"/>
  <c r="F97" i="283"/>
  <c r="I94" i="283"/>
  <c r="F41" i="283"/>
  <c r="F20" i="283"/>
  <c r="J12" i="283"/>
  <c r="I12" i="283"/>
  <c r="G12" i="283"/>
  <c r="F12" i="283"/>
  <c r="G11" i="283"/>
  <c r="J8" i="283"/>
  <c r="I8" i="283"/>
  <c r="G8" i="283"/>
  <c r="F8" i="283"/>
  <c r="B4" i="283"/>
  <c r="F54" i="282"/>
  <c r="F41" i="282"/>
  <c r="F20" i="282"/>
  <c r="B4" i="282"/>
  <c r="F54" i="281"/>
  <c r="F41" i="281"/>
  <c r="F20" i="281"/>
  <c r="B4" i="281"/>
  <c r="G97" i="280"/>
  <c r="J94" i="280"/>
  <c r="I94" i="280"/>
  <c r="G94" i="280"/>
  <c r="F94" i="280"/>
  <c r="F54" i="280"/>
  <c r="F41" i="280"/>
  <c r="F20" i="280"/>
  <c r="J11" i="280"/>
  <c r="I11" i="280"/>
  <c r="G11" i="280"/>
  <c r="F11" i="280"/>
  <c r="J9" i="280"/>
  <c r="I9" i="280"/>
  <c r="G9" i="280"/>
  <c r="F9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12" i="284" l="1"/>
  <c r="J12" i="284"/>
  <c r="F12" i="284"/>
  <c r="J12" i="287"/>
  <c r="F12" i="287"/>
  <c r="I12" i="287"/>
  <c r="J8" i="284"/>
  <c r="F8" i="284"/>
  <c r="I8" i="284"/>
  <c r="J11" i="285"/>
  <c r="F11" i="285"/>
  <c r="I11" i="285"/>
  <c r="G107" i="286"/>
  <c r="J107" i="286"/>
  <c r="F107" i="286"/>
  <c r="G8" i="288"/>
  <c r="J8" i="288"/>
  <c r="F8" i="288"/>
  <c r="G8" i="289"/>
  <c r="J8" i="289"/>
  <c r="F8" i="289"/>
  <c r="J94" i="289"/>
  <c r="F94" i="289"/>
  <c r="I94" i="289"/>
  <c r="J12" i="290"/>
  <c r="F12" i="290"/>
  <c r="I12" i="290"/>
  <c r="J9" i="291"/>
  <c r="F9" i="291"/>
  <c r="I9" i="291"/>
  <c r="G9" i="291"/>
  <c r="J11" i="292"/>
  <c r="F11" i="292"/>
  <c r="I11" i="292"/>
  <c r="G11" i="292"/>
  <c r="J12" i="286"/>
  <c r="F12" i="286"/>
  <c r="I12" i="286"/>
  <c r="G9" i="283"/>
  <c r="J9" i="283"/>
  <c r="F9" i="283"/>
  <c r="J8" i="280"/>
  <c r="F8" i="280"/>
  <c r="I8" i="280"/>
  <c r="I9" i="283"/>
  <c r="G9" i="285"/>
  <c r="J9" i="285"/>
  <c r="F9" i="285"/>
  <c r="G102" i="285"/>
  <c r="J102" i="285"/>
  <c r="F102" i="285"/>
  <c r="G12" i="286"/>
  <c r="F64" i="286"/>
  <c r="J104" i="286"/>
  <c r="F104" i="286"/>
  <c r="I104" i="286"/>
  <c r="I107" i="286"/>
  <c r="G12" i="287"/>
  <c r="J100" i="287"/>
  <c r="F100" i="287"/>
  <c r="I100" i="287"/>
  <c r="I8" i="288"/>
  <c r="J110" i="288"/>
  <c r="F110" i="288"/>
  <c r="I110" i="288"/>
  <c r="I8" i="289"/>
  <c r="F41" i="289"/>
  <c r="G11" i="290"/>
  <c r="J11" i="290"/>
  <c r="F11" i="290"/>
  <c r="G100" i="280"/>
  <c r="J100" i="280"/>
  <c r="F100" i="280"/>
  <c r="J99" i="285"/>
  <c r="F99" i="285"/>
  <c r="I99" i="285"/>
  <c r="G12" i="280"/>
  <c r="J12" i="280"/>
  <c r="F12" i="280"/>
  <c r="I12" i="280"/>
  <c r="J97" i="280"/>
  <c r="F97" i="280"/>
  <c r="I97" i="280"/>
  <c r="I100" i="280"/>
  <c r="J11" i="283"/>
  <c r="F11" i="283"/>
  <c r="I11" i="283"/>
  <c r="G94" i="283"/>
  <c r="J94" i="283"/>
  <c r="F94" i="283"/>
  <c r="F54" i="283"/>
  <c r="I12" i="284"/>
  <c r="J97" i="284"/>
  <c r="F97" i="284"/>
  <c r="I97" i="284"/>
  <c r="G11" i="286"/>
  <c r="J11" i="286"/>
  <c r="F11" i="286"/>
  <c r="G11" i="287"/>
  <c r="J11" i="287"/>
  <c r="F11" i="287"/>
  <c r="J9" i="288"/>
  <c r="F9" i="288"/>
  <c r="I9" i="288"/>
  <c r="J9" i="289"/>
  <c r="F9" i="289"/>
  <c r="I9" i="289"/>
  <c r="G94" i="289"/>
  <c r="G97" i="289"/>
  <c r="J97" i="289"/>
  <c r="F97" i="289"/>
  <c r="G12" i="290"/>
  <c r="F20" i="291"/>
  <c r="J98" i="291"/>
  <c r="F98" i="291"/>
  <c r="I98" i="291"/>
  <c r="G98" i="291"/>
  <c r="F41" i="292"/>
  <c r="J97" i="310"/>
  <c r="F97" i="310"/>
  <c r="I97" i="310"/>
  <c r="G99" i="311"/>
  <c r="J99" i="311"/>
  <c r="F99" i="311"/>
  <c r="G8" i="313"/>
  <c r="J8" i="313"/>
  <c r="F8" i="313"/>
  <c r="J94" i="313"/>
  <c r="F94" i="313"/>
  <c r="I94" i="313"/>
  <c r="J12" i="314"/>
  <c r="F12" i="314"/>
  <c r="I12" i="314"/>
  <c r="I94" i="292"/>
  <c r="F97" i="292"/>
  <c r="G100" i="292"/>
  <c r="G9" i="293"/>
  <c r="F11" i="293"/>
  <c r="J11" i="293"/>
  <c r="I12" i="293"/>
  <c r="G94" i="293"/>
  <c r="I9" i="294"/>
  <c r="G12" i="294"/>
  <c r="I94" i="294"/>
  <c r="F97" i="294"/>
  <c r="G100" i="294"/>
  <c r="F11" i="295"/>
  <c r="J11" i="295"/>
  <c r="I12" i="295"/>
  <c r="G94" i="295"/>
  <c r="F8" i="296"/>
  <c r="I9" i="296"/>
  <c r="G12" i="296"/>
  <c r="I94" i="296"/>
  <c r="F97" i="296"/>
  <c r="G9" i="297"/>
  <c r="F11" i="297"/>
  <c r="I12" i="297"/>
  <c r="G94" i="297"/>
  <c r="I9" i="298"/>
  <c r="G12" i="298"/>
  <c r="G96" i="298"/>
  <c r="I9" i="299"/>
  <c r="G13" i="299"/>
  <c r="F15" i="299"/>
  <c r="G68" i="299"/>
  <c r="G9" i="300"/>
  <c r="F11" i="300"/>
  <c r="I12" i="300"/>
  <c r="G94" i="300"/>
  <c r="I100" i="300"/>
  <c r="I9" i="301"/>
  <c r="G12" i="301"/>
  <c r="I94" i="301"/>
  <c r="F97" i="301"/>
  <c r="G100" i="301"/>
  <c r="G10" i="302"/>
  <c r="F12" i="302"/>
  <c r="I13" i="302"/>
  <c r="G43" i="302"/>
  <c r="F45" i="302"/>
  <c r="G9" i="303"/>
  <c r="F11" i="303"/>
  <c r="I12" i="303"/>
  <c r="I124" i="303"/>
  <c r="G130" i="303"/>
  <c r="G9" i="304"/>
  <c r="F11" i="304"/>
  <c r="I12" i="304"/>
  <c r="G94" i="304"/>
  <c r="I100" i="304"/>
  <c r="I10" i="305"/>
  <c r="G13" i="305"/>
  <c r="F58" i="305"/>
  <c r="I60" i="305"/>
  <c r="I9" i="306"/>
  <c r="G12" i="306"/>
  <c r="I94" i="306"/>
  <c r="F97" i="306"/>
  <c r="G100" i="306"/>
  <c r="F8" i="308"/>
  <c r="I9" i="308"/>
  <c r="G12" i="308"/>
  <c r="I94" i="308"/>
  <c r="F97" i="308"/>
  <c r="G9" i="309"/>
  <c r="F11" i="309"/>
  <c r="I12" i="309"/>
  <c r="G94" i="309"/>
  <c r="I100" i="309"/>
  <c r="F8" i="310"/>
  <c r="I11" i="310"/>
  <c r="F20" i="310"/>
  <c r="F23" i="311"/>
  <c r="J96" i="311"/>
  <c r="F96" i="311"/>
  <c r="I96" i="311"/>
  <c r="I99" i="311"/>
  <c r="I8" i="313"/>
  <c r="F41" i="313"/>
  <c r="G11" i="314"/>
  <c r="J11" i="314"/>
  <c r="F11" i="314"/>
  <c r="J13" i="315"/>
  <c r="F13" i="315"/>
  <c r="I13" i="315"/>
  <c r="F8" i="291"/>
  <c r="J8" i="291"/>
  <c r="F9" i="292"/>
  <c r="J9" i="292"/>
  <c r="F54" i="292"/>
  <c r="F94" i="292"/>
  <c r="J94" i="292"/>
  <c r="F12" i="293"/>
  <c r="J12" i="293"/>
  <c r="I97" i="293"/>
  <c r="F9" i="294"/>
  <c r="J9" i="294"/>
  <c r="F54" i="294"/>
  <c r="F94" i="294"/>
  <c r="J94" i="294"/>
  <c r="I8" i="295"/>
  <c r="F12" i="295"/>
  <c r="J12" i="295"/>
  <c r="F9" i="296"/>
  <c r="J9" i="296"/>
  <c r="F54" i="296"/>
  <c r="F94" i="296"/>
  <c r="J94" i="296"/>
  <c r="F12" i="297"/>
  <c r="J12" i="297"/>
  <c r="F9" i="298"/>
  <c r="J9" i="298"/>
  <c r="F9" i="299"/>
  <c r="J9" i="299"/>
  <c r="F12" i="300"/>
  <c r="J12" i="300"/>
  <c r="F100" i="300"/>
  <c r="J100" i="300"/>
  <c r="F9" i="301"/>
  <c r="J9" i="301"/>
  <c r="F54" i="301"/>
  <c r="F94" i="301"/>
  <c r="J94" i="301"/>
  <c r="F13" i="302"/>
  <c r="J13" i="302"/>
  <c r="F12" i="303"/>
  <c r="J12" i="303"/>
  <c r="F84" i="303"/>
  <c r="F124" i="303"/>
  <c r="J124" i="303"/>
  <c r="F12" i="304"/>
  <c r="J12" i="304"/>
  <c r="F100" i="304"/>
  <c r="J100" i="304"/>
  <c r="F10" i="305"/>
  <c r="J10" i="305"/>
  <c r="F60" i="305"/>
  <c r="J60" i="305"/>
  <c r="F9" i="306"/>
  <c r="J9" i="306"/>
  <c r="F54" i="306"/>
  <c r="F94" i="306"/>
  <c r="J94" i="306"/>
  <c r="F9" i="308"/>
  <c r="J9" i="308"/>
  <c r="F54" i="308"/>
  <c r="F94" i="308"/>
  <c r="J94" i="308"/>
  <c r="F12" i="309"/>
  <c r="J12" i="309"/>
  <c r="F100" i="309"/>
  <c r="J100" i="309"/>
  <c r="J11" i="310"/>
  <c r="J11" i="311"/>
  <c r="F11" i="311"/>
  <c r="I11" i="311"/>
  <c r="J12" i="312"/>
  <c r="F12" i="312"/>
  <c r="I12" i="312"/>
  <c r="G127" i="314"/>
  <c r="J127" i="314"/>
  <c r="F127" i="314"/>
  <c r="G12" i="315"/>
  <c r="J12" i="315"/>
  <c r="F12" i="315"/>
  <c r="F11" i="294"/>
  <c r="F11" i="296"/>
  <c r="F8" i="297"/>
  <c r="F11" i="298"/>
  <c r="F99" i="298"/>
  <c r="F66" i="299"/>
  <c r="F97" i="300"/>
  <c r="F11" i="301"/>
  <c r="F8" i="303"/>
  <c r="F97" i="304"/>
  <c r="F12" i="305"/>
  <c r="F11" i="306"/>
  <c r="F11" i="310"/>
  <c r="G12" i="310"/>
  <c r="J12" i="310"/>
  <c r="F12" i="310"/>
  <c r="G97" i="310"/>
  <c r="G100" i="310"/>
  <c r="J100" i="310"/>
  <c r="F100" i="310"/>
  <c r="G9" i="311"/>
  <c r="J9" i="311"/>
  <c r="F9" i="311"/>
  <c r="G11" i="312"/>
  <c r="J11" i="312"/>
  <c r="F11" i="312"/>
  <c r="J9" i="313"/>
  <c r="F9" i="313"/>
  <c r="I9" i="313"/>
  <c r="G94" i="313"/>
  <c r="G97" i="313"/>
  <c r="J97" i="313"/>
  <c r="F97" i="313"/>
  <c r="G12" i="314"/>
  <c r="F84" i="314"/>
  <c r="J124" i="314"/>
  <c r="F124" i="314"/>
  <c r="I124" i="314"/>
  <c r="I127" i="314"/>
  <c r="I12" i="315"/>
  <c r="G11" i="316"/>
  <c r="G8" i="317"/>
  <c r="G97" i="317"/>
  <c r="G11" i="318"/>
  <c r="G8" i="319"/>
  <c r="G97" i="319"/>
  <c r="G10" i="320"/>
  <c r="G11" i="338"/>
  <c r="J11" i="338"/>
  <c r="F11" i="338"/>
  <c r="I11" i="338"/>
  <c r="G75" i="340"/>
  <c r="J75" i="340"/>
  <c r="F75" i="340"/>
  <c r="I75" i="340"/>
  <c r="G12" i="342"/>
  <c r="J12" i="342"/>
  <c r="F12" i="342"/>
  <c r="I12" i="342"/>
  <c r="I93" i="320"/>
  <c r="F96" i="320"/>
  <c r="J96" i="320"/>
  <c r="F11" i="321"/>
  <c r="J11" i="321"/>
  <c r="I12" i="321"/>
  <c r="I96" i="321"/>
  <c r="F11" i="322"/>
  <c r="J11" i="322"/>
  <c r="I12" i="322"/>
  <c r="I96" i="322"/>
  <c r="G8" i="323"/>
  <c r="I11" i="323"/>
  <c r="I8" i="324"/>
  <c r="G11" i="324"/>
  <c r="F12" i="324"/>
  <c r="I97" i="324"/>
  <c r="F100" i="324"/>
  <c r="J100" i="324"/>
  <c r="F9" i="325"/>
  <c r="J9" i="325"/>
  <c r="I11" i="325"/>
  <c r="I107" i="325"/>
  <c r="I11" i="326"/>
  <c r="I8" i="327"/>
  <c r="G11" i="327"/>
  <c r="F12" i="327"/>
  <c r="J12" i="327"/>
  <c r="I97" i="327"/>
  <c r="F100" i="327"/>
  <c r="J100" i="327"/>
  <c r="G9" i="328"/>
  <c r="I12" i="328"/>
  <c r="I8" i="329"/>
  <c r="I97" i="329"/>
  <c r="I11" i="330"/>
  <c r="I107" i="330"/>
  <c r="I11" i="331"/>
  <c r="I107" i="331"/>
  <c r="I12" i="332"/>
  <c r="I45" i="332"/>
  <c r="I8" i="333"/>
  <c r="I8" i="334"/>
  <c r="I110" i="334"/>
  <c r="I9" i="335"/>
  <c r="G12" i="335"/>
  <c r="G97" i="335"/>
  <c r="G75" i="336"/>
  <c r="J75" i="336"/>
  <c r="F75" i="336"/>
  <c r="I75" i="336"/>
  <c r="G97" i="337"/>
  <c r="J97" i="337"/>
  <c r="F97" i="337"/>
  <c r="I97" i="337"/>
  <c r="F54" i="339"/>
  <c r="G8" i="340"/>
  <c r="J8" i="340"/>
  <c r="F8" i="340"/>
  <c r="I8" i="340"/>
  <c r="F20" i="343"/>
  <c r="F125" i="315"/>
  <c r="J125" i="315"/>
  <c r="F9" i="316"/>
  <c r="J9" i="316"/>
  <c r="I11" i="316"/>
  <c r="F54" i="316"/>
  <c r="F94" i="316"/>
  <c r="J94" i="316"/>
  <c r="I8" i="317"/>
  <c r="F12" i="317"/>
  <c r="J12" i="317"/>
  <c r="I97" i="317"/>
  <c r="F100" i="317"/>
  <c r="J100" i="317"/>
  <c r="F9" i="318"/>
  <c r="J9" i="318"/>
  <c r="I11" i="318"/>
  <c r="F94" i="318"/>
  <c r="J94" i="318"/>
  <c r="I8" i="319"/>
  <c r="F12" i="319"/>
  <c r="J12" i="319"/>
  <c r="I97" i="319"/>
  <c r="F8" i="320"/>
  <c r="J8" i="320"/>
  <c r="I10" i="320"/>
  <c r="F14" i="320"/>
  <c r="J14" i="320"/>
  <c r="F93" i="320"/>
  <c r="J93" i="320"/>
  <c r="F12" i="321"/>
  <c r="J12" i="321"/>
  <c r="F96" i="321"/>
  <c r="J96" i="321"/>
  <c r="F12" i="322"/>
  <c r="J12" i="322"/>
  <c r="F96" i="322"/>
  <c r="J96" i="322"/>
  <c r="F11" i="323"/>
  <c r="J11" i="323"/>
  <c r="I12" i="323"/>
  <c r="I100" i="323"/>
  <c r="F8" i="324"/>
  <c r="J8" i="324"/>
  <c r="F97" i="324"/>
  <c r="J97" i="324"/>
  <c r="F11" i="325"/>
  <c r="J11" i="325"/>
  <c r="I104" i="325"/>
  <c r="F107" i="325"/>
  <c r="J107" i="325"/>
  <c r="F11" i="326"/>
  <c r="J11" i="326"/>
  <c r="I12" i="326"/>
  <c r="I100" i="326"/>
  <c r="F8" i="327"/>
  <c r="J8" i="327"/>
  <c r="I9" i="327"/>
  <c r="F97" i="327"/>
  <c r="J97" i="327"/>
  <c r="F12" i="328"/>
  <c r="J12" i="328"/>
  <c r="I53" i="328"/>
  <c r="F8" i="329"/>
  <c r="J8" i="329"/>
  <c r="I9" i="329"/>
  <c r="I94" i="329"/>
  <c r="F97" i="329"/>
  <c r="J97" i="329"/>
  <c r="F11" i="330"/>
  <c r="J11" i="330"/>
  <c r="I12" i="330"/>
  <c r="I104" i="330"/>
  <c r="F107" i="330"/>
  <c r="J107" i="330"/>
  <c r="F11" i="331"/>
  <c r="J11" i="331"/>
  <c r="I12" i="331"/>
  <c r="I104" i="331"/>
  <c r="F107" i="331"/>
  <c r="J107" i="331"/>
  <c r="F12" i="332"/>
  <c r="J12" i="332"/>
  <c r="I13" i="332"/>
  <c r="F45" i="332"/>
  <c r="J45" i="332"/>
  <c r="F8" i="333"/>
  <c r="J8" i="333"/>
  <c r="I9" i="333"/>
  <c r="F8" i="334"/>
  <c r="J8" i="334"/>
  <c r="I9" i="334"/>
  <c r="I107" i="334"/>
  <c r="F110" i="334"/>
  <c r="J110" i="334"/>
  <c r="F9" i="335"/>
  <c r="J9" i="335"/>
  <c r="G9" i="336"/>
  <c r="J9" i="336"/>
  <c r="I9" i="336"/>
  <c r="G8" i="341"/>
  <c r="J8" i="341"/>
  <c r="F8" i="341"/>
  <c r="I8" i="341"/>
  <c r="G94" i="341"/>
  <c r="J94" i="341"/>
  <c r="F94" i="341"/>
  <c r="F54" i="341"/>
  <c r="I94" i="341"/>
  <c r="G9" i="343"/>
  <c r="J9" i="343"/>
  <c r="F9" i="343"/>
  <c r="I9" i="343"/>
  <c r="G12" i="344"/>
  <c r="J12" i="344"/>
  <c r="F12" i="344"/>
  <c r="I12" i="344"/>
  <c r="G9" i="346"/>
  <c r="J9" i="346"/>
  <c r="F9" i="346"/>
  <c r="I9" i="346"/>
  <c r="F11" i="316"/>
  <c r="F8" i="317"/>
  <c r="F97" i="317"/>
  <c r="F11" i="318"/>
  <c r="F8" i="319"/>
  <c r="F97" i="319"/>
  <c r="F10" i="320"/>
  <c r="F12" i="323"/>
  <c r="F100" i="323"/>
  <c r="F104" i="325"/>
  <c r="F12" i="326"/>
  <c r="F100" i="326"/>
  <c r="F9" i="327"/>
  <c r="F13" i="328"/>
  <c r="F53" i="328"/>
  <c r="F9" i="329"/>
  <c r="F94" i="329"/>
  <c r="F12" i="330"/>
  <c r="F104" i="330"/>
  <c r="F12" i="331"/>
  <c r="F104" i="331"/>
  <c r="F13" i="332"/>
  <c r="F9" i="333"/>
  <c r="F9" i="334"/>
  <c r="F107" i="334"/>
  <c r="F11" i="335"/>
  <c r="F100" i="335"/>
  <c r="G8" i="337"/>
  <c r="J8" i="337"/>
  <c r="F8" i="337"/>
  <c r="I8" i="337"/>
  <c r="G100" i="338"/>
  <c r="J100" i="338"/>
  <c r="F100" i="338"/>
  <c r="I100" i="338"/>
  <c r="G94" i="343"/>
  <c r="J94" i="343"/>
  <c r="F94" i="343"/>
  <c r="F54" i="343"/>
  <c r="I94" i="343"/>
  <c r="G104" i="344"/>
  <c r="J104" i="344"/>
  <c r="F104" i="344"/>
  <c r="F64" i="344"/>
  <c r="I104" i="344"/>
  <c r="G12" i="345"/>
  <c r="J12" i="345"/>
  <c r="F12" i="345"/>
  <c r="I12" i="345"/>
  <c r="G8" i="353"/>
  <c r="J8" i="353"/>
  <c r="F8" i="353"/>
  <c r="I8" i="353"/>
  <c r="G9" i="356"/>
  <c r="J9" i="356"/>
  <c r="F9" i="356"/>
  <c r="I9" i="356"/>
  <c r="G12" i="357"/>
  <c r="J12" i="357"/>
  <c r="F12" i="357"/>
  <c r="I12" i="357"/>
  <c r="G8" i="359"/>
  <c r="J8" i="359"/>
  <c r="F8" i="359"/>
  <c r="I8" i="359"/>
  <c r="G11" i="360"/>
  <c r="J11" i="360"/>
  <c r="F11" i="360"/>
  <c r="I11" i="360"/>
  <c r="G12" i="336"/>
  <c r="F13" i="336"/>
  <c r="F73" i="336"/>
  <c r="G11" i="337"/>
  <c r="F12" i="337"/>
  <c r="G8" i="338"/>
  <c r="F9" i="338"/>
  <c r="J9" i="338"/>
  <c r="G12" i="340"/>
  <c r="F73" i="340"/>
  <c r="J73" i="340"/>
  <c r="G11" i="341"/>
  <c r="G9" i="342"/>
  <c r="F11" i="342"/>
  <c r="G94" i="342"/>
  <c r="G12" i="343"/>
  <c r="F97" i="343"/>
  <c r="G100" i="343"/>
  <c r="G9" i="344"/>
  <c r="F11" i="344"/>
  <c r="F107" i="344"/>
  <c r="G110" i="344"/>
  <c r="G9" i="345"/>
  <c r="F11" i="345"/>
  <c r="G114" i="345"/>
  <c r="F8" i="346"/>
  <c r="G12" i="346"/>
  <c r="I94" i="346"/>
  <c r="F97" i="346"/>
  <c r="G100" i="346"/>
  <c r="G10" i="347"/>
  <c r="F12" i="347"/>
  <c r="I13" i="347"/>
  <c r="F44" i="347"/>
  <c r="I46" i="347"/>
  <c r="I9" i="348"/>
  <c r="G13" i="348"/>
  <c r="F14" i="348"/>
  <c r="F54" i="348"/>
  <c r="I56" i="348"/>
  <c r="I8" i="349"/>
  <c r="G11" i="349"/>
  <c r="F12" i="349"/>
  <c r="I97" i="349"/>
  <c r="F9" i="350"/>
  <c r="J9" i="350"/>
  <c r="I11" i="350"/>
  <c r="F94" i="350"/>
  <c r="J94" i="350"/>
  <c r="I8" i="351"/>
  <c r="F12" i="351"/>
  <c r="J12" i="351"/>
  <c r="I97" i="351"/>
  <c r="F9" i="352"/>
  <c r="J9" i="352"/>
  <c r="I11" i="352"/>
  <c r="F20" i="354"/>
  <c r="G94" i="356"/>
  <c r="J94" i="356"/>
  <c r="F94" i="356"/>
  <c r="F54" i="356"/>
  <c r="I94" i="356"/>
  <c r="G97" i="359"/>
  <c r="J97" i="359"/>
  <c r="F97" i="359"/>
  <c r="I97" i="359"/>
  <c r="F41" i="360"/>
  <c r="I94" i="337"/>
  <c r="I12" i="338"/>
  <c r="I97" i="338"/>
  <c r="F94" i="346"/>
  <c r="J94" i="346"/>
  <c r="F13" i="347"/>
  <c r="J13" i="347"/>
  <c r="F46" i="347"/>
  <c r="J46" i="347"/>
  <c r="F9" i="348"/>
  <c r="J9" i="348"/>
  <c r="F56" i="348"/>
  <c r="J56" i="348"/>
  <c r="F8" i="349"/>
  <c r="J8" i="349"/>
  <c r="F97" i="349"/>
  <c r="J97" i="349"/>
  <c r="F11" i="350"/>
  <c r="J11" i="350"/>
  <c r="F8" i="351"/>
  <c r="J8" i="351"/>
  <c r="F97" i="351"/>
  <c r="J97" i="351"/>
  <c r="F11" i="352"/>
  <c r="J11" i="352"/>
  <c r="G9" i="354"/>
  <c r="J9" i="354"/>
  <c r="F9" i="354"/>
  <c r="I9" i="354"/>
  <c r="G9" i="355"/>
  <c r="J9" i="355"/>
  <c r="F9" i="355"/>
  <c r="I9" i="355"/>
  <c r="F20" i="358"/>
  <c r="F10" i="336"/>
  <c r="F94" i="337"/>
  <c r="F12" i="338"/>
  <c r="F97" i="338"/>
  <c r="F10" i="340"/>
  <c r="F9" i="341"/>
  <c r="F8" i="342"/>
  <c r="F97" i="342"/>
  <c r="F11" i="343"/>
  <c r="G100" i="357"/>
  <c r="J100" i="357"/>
  <c r="F100" i="357"/>
  <c r="I100" i="357"/>
  <c r="F20" i="359"/>
  <c r="G9" i="367"/>
  <c r="I9" i="367"/>
  <c r="G104" i="375"/>
  <c r="J104" i="375"/>
  <c r="F104" i="375"/>
  <c r="F64" i="375"/>
  <c r="I104" i="375"/>
  <c r="G104" i="379"/>
  <c r="J104" i="379"/>
  <c r="F104" i="379"/>
  <c r="F64" i="379"/>
  <c r="I104" i="379"/>
  <c r="G9" i="380"/>
  <c r="J9" i="380"/>
  <c r="F9" i="380"/>
  <c r="I9" i="380"/>
  <c r="F109" i="352"/>
  <c r="J109" i="352"/>
  <c r="G11" i="353"/>
  <c r="F12" i="353"/>
  <c r="F8" i="354"/>
  <c r="J8" i="354"/>
  <c r="G12" i="354"/>
  <c r="G104" i="355"/>
  <c r="G12" i="356"/>
  <c r="F11" i="357"/>
  <c r="J11" i="357"/>
  <c r="G11" i="359"/>
  <c r="F12" i="359"/>
  <c r="J12" i="359"/>
  <c r="F100" i="359"/>
  <c r="G8" i="360"/>
  <c r="G97" i="360"/>
  <c r="I8" i="361"/>
  <c r="G11" i="361"/>
  <c r="F12" i="361"/>
  <c r="I97" i="361"/>
  <c r="F100" i="361"/>
  <c r="G9" i="362"/>
  <c r="F10" i="362"/>
  <c r="I12" i="362"/>
  <c r="F43" i="362"/>
  <c r="I45" i="362"/>
  <c r="G8" i="363"/>
  <c r="I11" i="363"/>
  <c r="I8" i="364"/>
  <c r="G11" i="364"/>
  <c r="F12" i="364"/>
  <c r="I97" i="364"/>
  <c r="F100" i="364"/>
  <c r="G8" i="365"/>
  <c r="I11" i="365"/>
  <c r="I127" i="365"/>
  <c r="F130" i="365"/>
  <c r="G8" i="366"/>
  <c r="I11" i="366"/>
  <c r="G117" i="366"/>
  <c r="I8" i="367"/>
  <c r="J9" i="367"/>
  <c r="G100" i="368"/>
  <c r="J100" i="368"/>
  <c r="F100" i="368"/>
  <c r="I100" i="368"/>
  <c r="G10" i="369"/>
  <c r="J10" i="369"/>
  <c r="F10" i="369"/>
  <c r="I10" i="369"/>
  <c r="F20" i="370"/>
  <c r="G12" i="371"/>
  <c r="J12" i="371"/>
  <c r="F12" i="371"/>
  <c r="I12" i="371"/>
  <c r="G8" i="372"/>
  <c r="J8" i="372"/>
  <c r="F8" i="372"/>
  <c r="I8" i="372"/>
  <c r="G97" i="372"/>
  <c r="J97" i="372"/>
  <c r="F97" i="372"/>
  <c r="I97" i="372"/>
  <c r="G48" i="374"/>
  <c r="J48" i="374"/>
  <c r="F48" i="374"/>
  <c r="I48" i="374"/>
  <c r="F20" i="377"/>
  <c r="G12" i="378"/>
  <c r="J12" i="378"/>
  <c r="F12" i="378"/>
  <c r="I12" i="378"/>
  <c r="I11" i="355"/>
  <c r="I97" i="357"/>
  <c r="I94" i="359"/>
  <c r="F8" i="361"/>
  <c r="J8" i="361"/>
  <c r="F97" i="361"/>
  <c r="J97" i="361"/>
  <c r="F12" i="362"/>
  <c r="J12" i="362"/>
  <c r="F45" i="362"/>
  <c r="J45" i="362"/>
  <c r="F11" i="363"/>
  <c r="J11" i="363"/>
  <c r="F8" i="364"/>
  <c r="J8" i="364"/>
  <c r="F97" i="364"/>
  <c r="J97" i="364"/>
  <c r="F11" i="365"/>
  <c r="J11" i="365"/>
  <c r="F127" i="365"/>
  <c r="J127" i="365"/>
  <c r="F11" i="366"/>
  <c r="J11" i="366"/>
  <c r="F8" i="367"/>
  <c r="J8" i="367"/>
  <c r="G94" i="367"/>
  <c r="J94" i="367"/>
  <c r="F94" i="367"/>
  <c r="F54" i="367"/>
  <c r="I94" i="367"/>
  <c r="G9" i="370"/>
  <c r="J9" i="370"/>
  <c r="F9" i="370"/>
  <c r="I9" i="370"/>
  <c r="F59" i="371"/>
  <c r="F54" i="374"/>
  <c r="G9" i="377"/>
  <c r="J9" i="377"/>
  <c r="F9" i="377"/>
  <c r="I9" i="377"/>
  <c r="G104" i="378"/>
  <c r="J104" i="378"/>
  <c r="F104" i="378"/>
  <c r="F64" i="378"/>
  <c r="I104" i="378"/>
  <c r="F11" i="354"/>
  <c r="F11" i="355"/>
  <c r="F107" i="355"/>
  <c r="F11" i="356"/>
  <c r="F97" i="357"/>
  <c r="F94" i="359"/>
  <c r="F12" i="360"/>
  <c r="F13" i="362"/>
  <c r="F12" i="363"/>
  <c r="F12" i="365"/>
  <c r="F124" i="365"/>
  <c r="F12" i="366"/>
  <c r="F120" i="366"/>
  <c r="F9" i="367"/>
  <c r="G12" i="368"/>
  <c r="J12" i="368"/>
  <c r="F12" i="368"/>
  <c r="I12" i="368"/>
  <c r="G94" i="370"/>
  <c r="J94" i="370"/>
  <c r="F94" i="370"/>
  <c r="F54" i="370"/>
  <c r="I94" i="370"/>
  <c r="G11" i="373"/>
  <c r="J11" i="373"/>
  <c r="F11" i="373"/>
  <c r="I11" i="373"/>
  <c r="G107" i="373"/>
  <c r="J107" i="373"/>
  <c r="F107" i="373"/>
  <c r="I107" i="373"/>
  <c r="G12" i="374"/>
  <c r="J12" i="374"/>
  <c r="F12" i="374"/>
  <c r="I12" i="374"/>
  <c r="G12" i="375"/>
  <c r="J12" i="375"/>
  <c r="F12" i="375"/>
  <c r="I12" i="375"/>
  <c r="G94" i="377"/>
  <c r="J94" i="377"/>
  <c r="F94" i="377"/>
  <c r="F54" i="377"/>
  <c r="I94" i="377"/>
  <c r="G12" i="379"/>
  <c r="J12" i="379"/>
  <c r="F12" i="379"/>
  <c r="I12" i="379"/>
  <c r="G12" i="367"/>
  <c r="F97" i="367"/>
  <c r="G100" i="367"/>
  <c r="G9" i="368"/>
  <c r="F11" i="368"/>
  <c r="J11" i="368"/>
  <c r="G94" i="368"/>
  <c r="G13" i="369"/>
  <c r="F75" i="369"/>
  <c r="J75" i="369"/>
  <c r="F8" i="370"/>
  <c r="J8" i="370"/>
  <c r="G12" i="370"/>
  <c r="G102" i="371"/>
  <c r="G11" i="372"/>
  <c r="F100" i="372"/>
  <c r="G8" i="373"/>
  <c r="F9" i="373"/>
  <c r="F110" i="373"/>
  <c r="G9" i="374"/>
  <c r="G9" i="375"/>
  <c r="F11" i="375"/>
  <c r="F107" i="375"/>
  <c r="G110" i="375"/>
  <c r="G12" i="377"/>
  <c r="F97" i="377"/>
  <c r="G100" i="377"/>
  <c r="G9" i="378"/>
  <c r="F11" i="378"/>
  <c r="G110" i="378"/>
  <c r="G9" i="379"/>
  <c r="G12" i="380"/>
  <c r="I8" i="368"/>
  <c r="I97" i="368"/>
  <c r="I8" i="371"/>
  <c r="I105" i="371"/>
  <c r="F11" i="367"/>
  <c r="F97" i="368"/>
  <c r="F12" i="369"/>
  <c r="F11" i="370"/>
  <c r="F8" i="371"/>
  <c r="F105" i="371"/>
  <c r="F9" i="372"/>
  <c r="F12" i="373"/>
  <c r="F13" i="374"/>
  <c r="F50" i="374"/>
  <c r="F11" i="377"/>
  <c r="F8" i="378"/>
  <c r="F8" i="379"/>
  <c r="F10" i="380"/>
</calcChain>
</file>

<file path=xl/sharedStrings.xml><?xml version="1.0" encoding="utf-8"?>
<sst xmlns="http://schemas.openxmlformats.org/spreadsheetml/2006/main" count="16351" uniqueCount="532">
  <si>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</si>
  <si>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</si>
  <si>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</si>
  <si>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</si>
  <si>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</si>
  <si>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</si>
  <si>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</si>
  <si>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</si>
  <si>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</si>
  <si>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</si>
  <si>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</si>
  <si>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</si>
  <si>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</si>
  <si>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</si>
  <si>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</si>
  <si>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</si>
  <si>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</si>
  <si>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</si>
  <si>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</si>
  <si>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</si>
  <si>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</si>
  <si>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</si>
  <si>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</si>
  <si>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</si>
  <si>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</si>
  <si>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</si>
  <si>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</si>
  <si>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</si>
  <si>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</si>
  <si>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</si>
  <si>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</si>
  <si>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</si>
  <si>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</si>
  <si>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</si>
  <si>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</si>
  <si>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</si>
  <si>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</si>
  <si>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</si>
  <si>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</si>
  <si>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</si>
  <si>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</si>
  <si>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</si>
  <si>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</si>
  <si>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</si>
  <si>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</si>
  <si>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</si>
  <si>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</si>
  <si>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</si>
  <si>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</si>
  <si>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</si>
  <si>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</si>
  <si>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</si>
  <si>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</si>
  <si>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</si>
  <si>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</si>
  <si>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</si>
  <si>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</si>
  <si>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</si>
  <si>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</si>
  <si>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</si>
  <si>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</si>
  <si>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</si>
  <si>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</si>
  <si>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</si>
  <si>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</si>
  <si>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</si>
  <si>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</si>
  <si>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</si>
  <si>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</si>
  <si>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</si>
  <si>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</si>
  <si>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</si>
  <si>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</si>
  <si>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</si>
  <si>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</si>
  <si>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</si>
  <si>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</si>
  <si>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</si>
  <si>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</si>
  <si>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</si>
  <si>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</si>
  <si>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</si>
  <si>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</si>
  <si>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</si>
  <si>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</si>
  <si>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</si>
  <si>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</si>
  <si>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</si>
  <si>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</si>
  <si>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</si>
  <si>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</si>
  <si>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</si>
  <si>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</si>
  <si>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</si>
  <si>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</si>
  <si>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</si>
  <si>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</si>
  <si>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</si>
  <si>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</si>
  <si>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</si>
  <si>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</si>
  <si>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</si>
  <si>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</si>
  <si>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01.06.2022 года (начало размещения - с 01.07.2022).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</si>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</sst>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8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9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2" xfId="1" applyNumberFormat="1" applyFont="1" applyFill="1" applyBorder="1" applyAlignment="1">
      <alignment horizontal="center" vertical="center"/>
    </xf>
    <xf numFmtId="4" fontId="10" fillId="3" borderId="113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0" fontId="20" fillId="4" borderId="117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2" xfId="1" applyFont="1" applyFill="1" applyBorder="1" applyAlignment="1">
      <alignment horizontal="center" vertical="center" wrapText="1"/>
    </xf>
    <xf numFmtId="0" fontId="16" fillId="4" borderId="113" xfId="1" applyFont="1" applyFill="1" applyBorder="1" applyAlignment="1">
      <alignment horizontal="center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2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3" xfId="3" applyFont="1" applyFill="1" applyBorder="1" applyAlignment="1">
      <alignment horizontal="center" vertical="center" wrapText="1"/>
    </xf>
    <xf numFmtId="0" fontId="20" fillId="6" borderId="124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77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4" fontId="9" fillId="8" borderId="80" xfId="3" applyNumberFormat="1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94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5" xfId="3" applyFont="1" applyFill="1" applyBorder="1" applyAlignment="1">
      <alignment horizontal="left" vertical="center" wrapText="1"/>
    </xf>
    <xf numFmtId="0" fontId="9" fillId="8" borderId="126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2" xfId="3" applyFont="1" applyFill="1" applyBorder="1" applyAlignment="1">
      <alignment horizontal="center" vertical="center" wrapText="1"/>
    </xf>
    <xf numFmtId="4" fontId="9" fillId="8" borderId="127" xfId="3" applyNumberFormat="1" applyFont="1" applyFill="1" applyBorder="1" applyAlignment="1">
      <alignment horizontal="center" vertical="center" wrapText="1"/>
    </xf>
    <xf numFmtId="0" fontId="9" fillId="8" borderId="9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20" fillId="4" borderId="98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28" xfId="3" applyFont="1" applyFill="1" applyBorder="1" applyAlignment="1">
      <alignment horizontal="center" vertical="center" wrapText="1"/>
    </xf>
    <xf numFmtId="0" fontId="20" fillId="6" borderId="129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left" vertical="center" wrapText="1"/>
    </xf>
    <xf numFmtId="0" fontId="9" fillId="8" borderId="81" xfId="3" applyFont="1" applyFill="1" applyBorder="1" applyAlignment="1">
      <alignment horizontal="left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30" xfId="2" applyNumberFormat="1" applyFont="1" applyFill="1" applyBorder="1" applyAlignment="1" applyProtection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6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139" xfId="1" applyFont="1" applyFill="1" applyBorder="1" applyAlignment="1">
      <alignment horizontal="left" vertical="center"/>
    </xf>
    <xf numFmtId="4" fontId="18" fillId="2" borderId="140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7" xfId="1" applyNumberFormat="1" applyFont="1" applyFill="1" applyBorder="1" applyAlignment="1">
      <alignment horizontal="center" vertical="center"/>
    </xf>
    <xf numFmtId="165" fontId="20" fillId="9" borderId="143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3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5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3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7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0" fontId="20" fillId="4" borderId="152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3" xfId="1" applyNumberFormat="1" applyFont="1" applyFill="1" applyBorder="1" applyAlignment="1">
      <alignment horizontal="center" vertical="center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12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0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100" xfId="1" applyNumberFormat="1" applyFont="1" applyFill="1" applyBorder="1" applyAlignment="1">
      <alignment horizontal="center" vertical="center"/>
    </xf>
    <xf numFmtId="4" fontId="20" fillId="2" borderId="135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127" xfId="1" applyNumberFormat="1" applyFont="1" applyFill="1" applyBorder="1" applyAlignment="1">
      <alignment vertical="center"/>
    </xf>
    <xf numFmtId="4" fontId="18" fillId="2" borderId="90" xfId="1" applyNumberFormat="1" applyFont="1" applyFill="1" applyBorder="1" applyAlignment="1">
      <alignment vertical="center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9" fillId="5" borderId="130" xfId="2" applyNumberFormat="1" applyFont="1" applyFill="1" applyBorder="1" applyAlignment="1" applyProtection="1">
      <alignment horizontal="center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12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4" fontId="18" fillId="2" borderId="158" xfId="1" applyNumberFormat="1" applyFont="1" applyFill="1" applyBorder="1" applyAlignment="1">
      <alignment horizontal="center"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4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J115" sqref="J115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52" t="s">
        <v>194</v>
      </c>
      <c r="C95" s="96"/>
      <c r="D95" s="96"/>
      <c r="E95" s="97"/>
      <c r="F95" s="116">
        <v>18000</v>
      </c>
      <c r="G95" s="117"/>
      <c r="H95" s="117"/>
      <c r="I95" s="117"/>
      <c r="J95" s="1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9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52" t="s">
        <v>197</v>
      </c>
      <c r="C98" s="96"/>
      <c r="D98" s="96"/>
      <c r="E98" s="97"/>
      <c r="F98" s="116">
        <v>34560</v>
      </c>
      <c r="G98" s="117"/>
      <c r="H98" s="117"/>
      <c r="I98" s="117"/>
      <c r="J98" s="118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20">
        <f>H100*1.2</f>
        <v>10195.199999999999</v>
      </c>
      <c r="G100" s="120">
        <f>H100*1.1</f>
        <v>9345.6</v>
      </c>
      <c r="H100" s="120">
        <v>8496</v>
      </c>
      <c r="I100" s="120">
        <f>H100*0.75</f>
        <v>6372</v>
      </c>
      <c r="J100" s="120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0" zoomScaleNormal="60" workbookViewId="0">
      <pane ySplit="4" topLeftCell="A86" activePane="bottomLeft" state="frozen"/>
      <selection activeCell="J115" sqref="J115"/>
      <selection pane="bottomLeft" activeCell="B99" sqref="B99:E99"/>
    </sheetView>
  </sheetViews>
  <sheetFormatPr defaultColWidth="9.140625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140"/>
      <c r="C7" s="141"/>
      <c r="D7" s="141"/>
      <c r="E7" s="142"/>
      <c r="F7" s="143"/>
      <c r="G7" s="144"/>
      <c r="H7" s="144"/>
      <c r="I7" s="145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6">
        <v>24120</v>
      </c>
      <c r="G8" s="147"/>
      <c r="H8" s="147"/>
      <c r="I8" s="148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9"/>
      <c r="G10" s="149"/>
      <c r="H10" s="149"/>
      <c r="I10" s="150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6">
        <v>30168</v>
      </c>
      <c r="G11" s="147"/>
      <c r="H11" s="147"/>
      <c r="I11" s="148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1"/>
      <c r="G13" s="152"/>
      <c r="H13" s="152"/>
      <c r="I13" s="153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4">
        <v>6048</v>
      </c>
      <c r="G14" s="147"/>
      <c r="H14" s="147"/>
      <c r="I14" s="148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5">
        <v>8640</v>
      </c>
      <c r="G15" s="156"/>
      <c r="H15" s="156"/>
      <c r="I15" s="157"/>
    </row>
    <row r="16" spans="1:9" ht="24" customHeight="1" thickBot="1" x14ac:dyDescent="0.3">
      <c r="A16" s="7"/>
      <c r="B16" s="27"/>
      <c r="C16" s="38"/>
      <c r="D16" s="38"/>
      <c r="E16" s="39"/>
      <c r="F16" s="151"/>
      <c r="G16" s="152"/>
      <c r="H16" s="152"/>
      <c r="I16" s="153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6">
        <v>360</v>
      </c>
      <c r="G17" s="147"/>
      <c r="H17" s="147"/>
      <c r="I17" s="148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5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5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s="178" customFormat="1" ht="24" customHeight="1" x14ac:dyDescent="0.25">
      <c r="A109" s="175"/>
      <c r="B109" s="176"/>
      <c r="C109" s="176"/>
      <c r="D109" s="176"/>
      <c r="E109" s="176"/>
      <c r="F109" s="177"/>
      <c r="G109" s="177"/>
      <c r="H109" s="177"/>
      <c r="I109" s="177"/>
    </row>
    <row r="110" spans="1:9" ht="18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79" customFormat="1" ht="27" customHeight="1" x14ac:dyDescent="0.25">
      <c r="A111" s="135" t="s">
        <v>113</v>
      </c>
      <c r="B111" s="129" t="s">
        <v>227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0.5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</row>
    <row r="113" ht="18" customHeight="1" x14ac:dyDescent="0.25"/>
  </sheetData>
  <sheetProtection selectLockedCells="1" selectUnlockedCells="1"/>
  <mergeCells count="213">
    <mergeCell ref="B112:I112"/>
    <mergeCell ref="B107:E107"/>
    <mergeCell ref="F107:I107"/>
    <mergeCell ref="B108:E108"/>
    <mergeCell ref="F108:I108"/>
    <mergeCell ref="B110:I110"/>
    <mergeCell ref="B111:I111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6" width="24.7109375" style="134" customWidth="1"/>
    <col min="7" max="7" width="63.5703125" style="134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0" t="s">
        <v>5</v>
      </c>
      <c r="C2" s="180"/>
      <c r="D2" s="180"/>
      <c r="E2" s="180"/>
      <c r="F2" s="180"/>
      <c r="G2" s="180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1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2"/>
      <c r="G6" s="183"/>
    </row>
    <row r="7" spans="1:7" ht="24" customHeight="1" thickBot="1" x14ac:dyDescent="0.3">
      <c r="B7" s="140"/>
      <c r="C7" s="141"/>
      <c r="D7" s="141"/>
      <c r="E7" s="142"/>
      <c r="F7" s="184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5">
        <v>15012</v>
      </c>
      <c r="G8" s="186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7">
        <v>21024</v>
      </c>
      <c r="G9" s="188"/>
    </row>
    <row r="10" spans="1:7" ht="36" customHeight="1" thickBot="1" x14ac:dyDescent="0.3">
      <c r="B10" s="27"/>
      <c r="C10" s="38"/>
      <c r="D10" s="38"/>
      <c r="E10" s="39"/>
      <c r="F10" s="184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5">
        <v>16524</v>
      </c>
      <c r="G11" s="186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7">
        <v>23184</v>
      </c>
      <c r="G12" s="188"/>
    </row>
    <row r="13" spans="1:7" ht="24" customHeight="1" thickBot="1" x14ac:dyDescent="0.3">
      <c r="B13" s="27"/>
      <c r="C13" s="38"/>
      <c r="D13" s="38"/>
      <c r="E13" s="39"/>
      <c r="F13" s="184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9">
        <v>3240</v>
      </c>
      <c r="G14" s="190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1">
        <v>5040</v>
      </c>
      <c r="G15" s="192"/>
    </row>
    <row r="16" spans="1:7" ht="24" customHeight="1" thickBot="1" x14ac:dyDescent="0.3">
      <c r="B16" s="27"/>
      <c r="C16" s="38"/>
      <c r="D16" s="38"/>
      <c r="E16" s="39"/>
      <c r="F16" s="184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900</v>
      </c>
      <c r="G17" s="190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4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4" t="str">
        <f>"Цена от "&amp;MIN($F$21:F40)&amp;" до "&amp;MAX($F$21:F40)</f>
        <v>Цена от 2520 до 50400</v>
      </c>
      <c r="G20" s="195"/>
    </row>
    <row r="21" spans="1:7" ht="36" customHeight="1" outlineLevel="1" x14ac:dyDescent="0.25">
      <c r="B21" s="52" t="s">
        <v>122</v>
      </c>
      <c r="C21" s="53"/>
      <c r="D21" s="53"/>
      <c r="E21" s="54"/>
      <c r="F21" s="196">
        <v>2520</v>
      </c>
      <c r="G21" s="197"/>
    </row>
    <row r="22" spans="1:7" ht="36" customHeight="1" outlineLevel="1" x14ac:dyDescent="0.25">
      <c r="B22" s="52" t="s">
        <v>123</v>
      </c>
      <c r="C22" s="53"/>
      <c r="D22" s="53"/>
      <c r="E22" s="54"/>
      <c r="F22" s="193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3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3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3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3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3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3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3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3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3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3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3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3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3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3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3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3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3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3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8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6">
        <v>1512</v>
      </c>
      <c r="G42" s="197"/>
    </row>
    <row r="43" spans="2:7" ht="36" customHeight="1" x14ac:dyDescent="0.25">
      <c r="B43" s="76" t="s">
        <v>210</v>
      </c>
      <c r="C43" s="77"/>
      <c r="D43" s="77"/>
      <c r="E43" s="54"/>
      <c r="F43" s="193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3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3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3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3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3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3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3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9">
        <v>12960</v>
      </c>
      <c r="G51" s="200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1" t="s">
        <v>211</v>
      </c>
      <c r="C54" s="202"/>
      <c r="D54" s="202"/>
      <c r="E54" s="203"/>
      <c r="F54" s="204" t="str">
        <f>"Цена от "&amp;MIN(F56,F60:G61,F94,F62:G73)&amp;" до "&amp;MAX(F56,F60:G61,F94,F62:G73)</f>
        <v>Цена от 1440 до 27648</v>
      </c>
      <c r="G54" s="205"/>
    </row>
    <row r="55" spans="1:7" ht="24" customHeight="1" thickBot="1" x14ac:dyDescent="0.3">
      <c r="B55" s="27"/>
      <c r="C55" s="38"/>
      <c r="D55" s="38"/>
      <c r="E55" s="39"/>
      <c r="F55" s="184"/>
      <c r="G55" s="40"/>
    </row>
    <row r="56" spans="1:7" ht="36" customHeight="1" x14ac:dyDescent="0.25">
      <c r="B56" s="76" t="s">
        <v>156</v>
      </c>
      <c r="C56" s="77"/>
      <c r="D56" s="77"/>
      <c r="E56" s="54"/>
      <c r="F56" s="189">
        <v>7560</v>
      </c>
      <c r="G56" s="190"/>
    </row>
    <row r="57" spans="1:7" ht="36" customHeight="1" thickBot="1" x14ac:dyDescent="0.3">
      <c r="B57" s="84" t="s">
        <v>157</v>
      </c>
      <c r="C57" s="85"/>
      <c r="D57" s="85"/>
      <c r="E57" s="86"/>
      <c r="F57" s="191">
        <v>756</v>
      </c>
      <c r="G57" s="192"/>
    </row>
    <row r="58" spans="1:7" ht="36" customHeight="1" thickBot="1" x14ac:dyDescent="0.3">
      <c r="B58" s="84" t="s">
        <v>158</v>
      </c>
      <c r="C58" s="85"/>
      <c r="D58" s="85"/>
      <c r="E58" s="86"/>
      <c r="F58" s="191">
        <v>1890</v>
      </c>
      <c r="G58" s="192"/>
    </row>
    <row r="59" spans="1:7" ht="24" customHeight="1" thickBot="1" x14ac:dyDescent="0.3">
      <c r="B59" s="27"/>
      <c r="C59" s="38"/>
      <c r="D59" s="38"/>
      <c r="E59" s="39"/>
      <c r="F59" s="184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9">
        <v>5040</v>
      </c>
      <c r="G60" s="190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93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93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3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93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93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93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93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1">
        <v>9360</v>
      </c>
      <c r="G87" s="192"/>
    </row>
    <row r="88" spans="1:7" ht="36" customHeight="1" thickBot="1" x14ac:dyDescent="0.3">
      <c r="B88" s="167" t="s">
        <v>187</v>
      </c>
      <c r="C88" s="168"/>
      <c r="D88" s="168"/>
      <c r="E88" s="169"/>
      <c r="F88" s="167"/>
      <c r="G88" s="168"/>
    </row>
    <row r="89" spans="1:7" ht="22.5" customHeight="1" thickBot="1" x14ac:dyDescent="0.3">
      <c r="B89" s="170" t="s">
        <v>188</v>
      </c>
      <c r="C89" s="171"/>
      <c r="D89" s="171"/>
      <c r="E89" s="171"/>
      <c r="F89" s="170"/>
      <c r="G89" s="172"/>
    </row>
    <row r="90" spans="1:7" ht="36" customHeight="1" thickBot="1" x14ac:dyDescent="0.3">
      <c r="B90" s="34" t="s">
        <v>189</v>
      </c>
      <c r="C90" s="173"/>
      <c r="D90" s="173"/>
      <c r="E90" s="174"/>
      <c r="F90" s="206">
        <v>60</v>
      </c>
      <c r="G90" s="207"/>
    </row>
    <row r="91" spans="1:7" ht="36" customHeight="1" thickBot="1" x14ac:dyDescent="0.3">
      <c r="B91" s="76" t="s">
        <v>190</v>
      </c>
      <c r="C91" s="77"/>
      <c r="D91" s="77"/>
      <c r="E91" s="54"/>
      <c r="F91" s="191">
        <v>60</v>
      </c>
      <c r="G91" s="192"/>
    </row>
    <row r="92" spans="1:7" ht="36" customHeight="1" thickBot="1" x14ac:dyDescent="0.3">
      <c r="B92" s="76" t="s">
        <v>191</v>
      </c>
      <c r="C92" s="77"/>
      <c r="D92" s="77"/>
      <c r="E92" s="54"/>
      <c r="F92" s="191">
        <v>120</v>
      </c>
      <c r="G92" s="192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93">
        <v>6480</v>
      </c>
      <c r="G94" s="208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93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3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93">
        <v>9360</v>
      </c>
      <c r="G97" s="208"/>
    </row>
    <row r="98" spans="1:7" ht="36" customHeight="1" x14ac:dyDescent="0.25">
      <c r="A98" s="7" t="s">
        <v>113</v>
      </c>
      <c r="B98" s="76" t="s">
        <v>229</v>
      </c>
      <c r="C98" s="77"/>
      <c r="D98" s="77"/>
      <c r="E98" s="54"/>
      <c r="F98" s="193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3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93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9"/>
      <c r="G101" s="110"/>
    </row>
    <row r="102" spans="1:7" ht="28.5" customHeight="1" thickBot="1" x14ac:dyDescent="0.3">
      <c r="B102" s="121" t="s">
        <v>188</v>
      </c>
      <c r="C102" s="122"/>
      <c r="D102" s="122"/>
      <c r="E102" s="122"/>
      <c r="F102" s="122"/>
      <c r="G102" s="122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84"/>
      <c r="G108" s="40"/>
    </row>
    <row r="109" spans="1:7" ht="18" customHeight="1" x14ac:dyDescent="0.25">
      <c r="B109" s="124"/>
      <c r="C109" s="125"/>
      <c r="D109" s="125"/>
      <c r="E109" s="125"/>
      <c r="F109" s="126"/>
      <c r="G109" s="126"/>
    </row>
    <row r="110" spans="1:7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</row>
    <row r="111" spans="1:7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</row>
    <row r="112" spans="1:7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</row>
    <row r="113" spans="1:7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4" t="s">
        <v>153</v>
      </c>
      <c r="G52" s="210"/>
      <c r="H52" s="210"/>
      <c r="I52" s="210"/>
      <c r="J52" s="211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59472</v>
      </c>
      <c r="G54" s="213"/>
      <c r="H54" s="213"/>
      <c r="I54" s="213"/>
      <c r="J54" s="214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14166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37350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22507.200000000001</v>
      </c>
      <c r="G94" s="219">
        <f>H94*1.1</f>
        <v>20631.600000000002</v>
      </c>
      <c r="H94" s="219">
        <v>18756</v>
      </c>
      <c r="I94" s="219">
        <f>H94*0.75</f>
        <v>14067</v>
      </c>
      <c r="J94" s="220">
        <f>H94*0.5</f>
        <v>9378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13896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31968</v>
      </c>
      <c r="G97" s="219">
        <f>H97*1.1</f>
        <v>29304.000000000004</v>
      </c>
      <c r="H97" s="219">
        <v>26640</v>
      </c>
      <c r="I97" s="219">
        <f>H97*0.75</f>
        <v>19980</v>
      </c>
      <c r="J97" s="220">
        <f>H97*0.5</f>
        <v>13320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21081.599999999999</v>
      </c>
      <c r="G100" s="120">
        <f>H100*1.1</f>
        <v>19324.800000000003</v>
      </c>
      <c r="H100" s="120">
        <v>17568</v>
      </c>
      <c r="I100" s="120">
        <f>H100*0.75</f>
        <v>13176</v>
      </c>
      <c r="J100" s="120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0"/>
      <c r="C19" s="141"/>
      <c r="D19" s="141"/>
      <c r="E19" s="142"/>
      <c r="F19" s="143"/>
      <c r="G19" s="144"/>
      <c r="H19" s="144"/>
      <c r="I19" s="144"/>
      <c r="J19" s="145"/>
    </row>
    <row r="20" spans="1:10" ht="36" customHeight="1" thickBot="1" x14ac:dyDescent="0.3">
      <c r="B20" s="221" t="s">
        <v>121</v>
      </c>
      <c r="C20" s="222"/>
      <c r="D20" s="222"/>
      <c r="E20" s="223"/>
      <c r="F20" s="224" t="str">
        <f>"Цена от "&amp;MIN($F$21:F40)&amp;" до "&amp;MAX($F$21:F40)</f>
        <v>Цена от 4788 до 95760</v>
      </c>
      <c r="G20" s="225"/>
      <c r="H20" s="225"/>
      <c r="I20" s="225"/>
      <c r="J20" s="226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7" t="s">
        <v>159</v>
      </c>
      <c r="C60" s="228"/>
      <c r="D60" s="228"/>
      <c r="E60" s="32"/>
      <c r="F60" s="190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103680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129600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230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162000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9" t="s">
        <v>186</v>
      </c>
      <c r="C87" s="230"/>
      <c r="D87" s="230"/>
      <c r="E87" s="231"/>
      <c r="F87" s="192">
        <v>79200</v>
      </c>
      <c r="G87" s="50"/>
      <c r="H87" s="50"/>
      <c r="I87" s="50"/>
      <c r="J87" s="51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9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30240</v>
      </c>
      <c r="G97" s="114">
        <f>H97*1.1</f>
        <v>27720.000000000004</v>
      </c>
      <c r="H97" s="114">
        <v>25200</v>
      </c>
      <c r="I97" s="114">
        <f>H97*0.75</f>
        <v>18900</v>
      </c>
      <c r="J97" s="115">
        <f>H97*0.5</f>
        <v>12600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83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21600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0"/>
  <sheetViews>
    <sheetView view="pageBreakPreview" topLeftCell="B1" zoomScale="50" zoomScaleNormal="60" zoomScaleSheetLayoutView="50" workbookViewId="0">
      <pane ySplit="4" topLeftCell="A11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59.25" customHeight="1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232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233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234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235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236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204" t="str">
        <f>"Цена от "&amp;MIN(F61,F65:J66,H99,F67:J78)&amp;" до "&amp;MAX(F61,F65:J66,H99,F67:J78)</f>
        <v>Цена от 2160 до 127440</v>
      </c>
      <c r="G59" s="239"/>
      <c r="H59" s="239"/>
      <c r="I59" s="239"/>
      <c r="J59" s="240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30000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3000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7500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15" t="s">
        <v>187</v>
      </c>
      <c r="C93" s="216"/>
      <c r="D93" s="216"/>
      <c r="E93" s="217"/>
      <c r="F93" s="212"/>
      <c r="G93" s="213"/>
      <c r="H93" s="213"/>
      <c r="I93" s="213"/>
      <c r="J93" s="214"/>
    </row>
    <row r="94" spans="1:10" ht="22.5" customHeight="1" thickBot="1" x14ac:dyDescent="0.3">
      <c r="A94" s="7" t="s">
        <v>111</v>
      </c>
      <c r="B94" s="170" t="s">
        <v>188</v>
      </c>
      <c r="C94" s="171"/>
      <c r="D94" s="171"/>
      <c r="E94" s="171"/>
      <c r="F94" s="171"/>
      <c r="G94" s="171"/>
      <c r="H94" s="171"/>
      <c r="I94" s="171"/>
      <c r="J94" s="172"/>
    </row>
    <row r="95" spans="1:10" ht="36" customHeight="1" x14ac:dyDescent="0.25">
      <c r="B95" s="34" t="s">
        <v>189</v>
      </c>
      <c r="C95" s="173"/>
      <c r="D95" s="173"/>
      <c r="E95" s="174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12"/>
      <c r="G98" s="213"/>
      <c r="H98" s="213"/>
      <c r="I98" s="213"/>
      <c r="J98" s="214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8">
        <f>H99*1.2</f>
        <v>30816</v>
      </c>
      <c r="G99" s="219">
        <f>H99*1.1</f>
        <v>28248.000000000004</v>
      </c>
      <c r="H99" s="219">
        <v>25680</v>
      </c>
      <c r="I99" s="219">
        <f>H99*0.75</f>
        <v>19260</v>
      </c>
      <c r="J99" s="220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8">
        <f>H102*1.2</f>
        <v>43200</v>
      </c>
      <c r="G102" s="219">
        <f>H102*1.1</f>
        <v>39600</v>
      </c>
      <c r="H102" s="219">
        <v>36000</v>
      </c>
      <c r="I102" s="219">
        <f>H102*0.75</f>
        <v>27000</v>
      </c>
      <c r="J102" s="220">
        <f>H102*0.5</f>
        <v>18000</v>
      </c>
    </row>
    <row r="103" spans="1:10" ht="36" customHeight="1" x14ac:dyDescent="0.25">
      <c r="A103" s="7" t="s">
        <v>113</v>
      </c>
      <c r="B103" s="76" t="s">
        <v>229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20">
        <f>H105*1.2</f>
        <v>30816</v>
      </c>
      <c r="G105" s="120">
        <f>H105*1.1</f>
        <v>28248.000000000004</v>
      </c>
      <c r="H105" s="120">
        <v>25680</v>
      </c>
      <c r="I105" s="120">
        <f>H105*0.75</f>
        <v>19260</v>
      </c>
      <c r="J105" s="120">
        <f>H105*0.5</f>
        <v>12840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21" t="s">
        <v>188</v>
      </c>
      <c r="C107" s="122"/>
      <c r="D107" s="122"/>
      <c r="E107" s="122"/>
      <c r="F107" s="122"/>
      <c r="G107" s="122"/>
      <c r="H107" s="122"/>
      <c r="I107" s="122"/>
      <c r="J107" s="123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4"/>
      <c r="C114" s="125"/>
      <c r="D114" s="125"/>
      <c r="E114" s="125"/>
      <c r="F114" s="126"/>
      <c r="G114" s="126"/>
      <c r="H114" s="126"/>
      <c r="I114" s="126"/>
      <c r="J114" s="126"/>
    </row>
    <row r="115" spans="1:10" s="241" customFormat="1" ht="36" customHeight="1" thickBot="1" x14ac:dyDescent="0.3">
      <c r="B115" s="242" t="s">
        <v>237</v>
      </c>
      <c r="C115" s="242"/>
      <c r="D115" s="242"/>
      <c r="E115" s="242"/>
      <c r="F115" s="242"/>
      <c r="G115" s="242"/>
      <c r="H115" s="242"/>
      <c r="I115" s="242"/>
    </row>
    <row r="116" spans="1:10" s="132" customFormat="1" ht="36" customHeight="1" thickBot="1" x14ac:dyDescent="0.3">
      <c r="B116" s="243" t="s">
        <v>238</v>
      </c>
      <c r="C116" s="244"/>
      <c r="D116" s="244"/>
      <c r="E116" s="244"/>
      <c r="F116" s="244"/>
      <c r="G116" s="244"/>
      <c r="H116" s="244"/>
      <c r="I116" s="245"/>
    </row>
    <row r="117" spans="1:10" ht="83.25" customHeight="1" thickBot="1" x14ac:dyDescent="0.3">
      <c r="A117" s="9"/>
      <c r="B117" s="246" t="s">
        <v>239</v>
      </c>
      <c r="C117" s="247"/>
      <c r="D117" s="248" t="s">
        <v>240</v>
      </c>
      <c r="E117" s="249"/>
      <c r="F117" s="250"/>
      <c r="G117" s="251" t="s">
        <v>241</v>
      </c>
      <c r="H117" s="251"/>
      <c r="I117" s="252"/>
      <c r="J117" s="9"/>
    </row>
    <row r="118" spans="1:10" ht="36" customHeight="1" x14ac:dyDescent="0.25">
      <c r="A118" s="9"/>
      <c r="B118" s="253" t="s">
        <v>242</v>
      </c>
      <c r="C118" s="254"/>
      <c r="D118" s="255" t="s">
        <v>243</v>
      </c>
      <c r="E118" s="256"/>
      <c r="F118" s="256"/>
      <c r="G118" s="257">
        <v>2190</v>
      </c>
      <c r="H118" s="258"/>
      <c r="I118" s="259"/>
      <c r="J118" s="9"/>
    </row>
    <row r="119" spans="1:10" ht="36" customHeight="1" x14ac:dyDescent="0.25">
      <c r="A119" s="9"/>
      <c r="B119" s="260" t="s">
        <v>244</v>
      </c>
      <c r="C119" s="261"/>
      <c r="D119" s="262"/>
      <c r="E119" s="263"/>
      <c r="F119" s="263"/>
      <c r="G119" s="264">
        <v>1590</v>
      </c>
      <c r="H119" s="265"/>
      <c r="I119" s="266"/>
      <c r="J119" s="9"/>
    </row>
    <row r="120" spans="1:10" ht="36" customHeight="1" x14ac:dyDescent="0.25">
      <c r="A120" s="9"/>
      <c r="B120" s="260" t="s">
        <v>245</v>
      </c>
      <c r="C120" s="261"/>
      <c r="D120" s="262"/>
      <c r="E120" s="263"/>
      <c r="F120" s="263"/>
      <c r="G120" s="264">
        <v>1440</v>
      </c>
      <c r="H120" s="265"/>
      <c r="I120" s="266"/>
      <c r="J120" s="9"/>
    </row>
    <row r="121" spans="1:10" ht="54" customHeight="1" thickBot="1" x14ac:dyDescent="0.3">
      <c r="A121" s="9"/>
      <c r="B121" s="267" t="s">
        <v>246</v>
      </c>
      <c r="C121" s="268"/>
      <c r="D121" s="269"/>
      <c r="E121" s="270"/>
      <c r="F121" s="270"/>
      <c r="G121" s="271">
        <v>1290</v>
      </c>
      <c r="H121" s="272"/>
      <c r="I121" s="273"/>
      <c r="J121" s="9"/>
    </row>
    <row r="122" spans="1:10" ht="67.5" customHeight="1" x14ac:dyDescent="0.25">
      <c r="B122" s="127" t="s">
        <v>206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40.5" customHeight="1" x14ac:dyDescent="0.25">
      <c r="B123" s="127" t="s">
        <v>207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18" customHeight="1" x14ac:dyDescent="0.25">
      <c r="A124" s="7" t="s">
        <v>113</v>
      </c>
      <c r="B124" s="129" t="s">
        <v>208</v>
      </c>
      <c r="C124" s="129"/>
      <c r="D124" s="129"/>
      <c r="E124" s="129"/>
      <c r="F124" s="129"/>
      <c r="G124" s="129"/>
      <c r="H124" s="129"/>
      <c r="I124" s="129"/>
      <c r="J124" s="129"/>
    </row>
    <row r="125" spans="1:10" s="128" customFormat="1" ht="40.5" customHeight="1" x14ac:dyDescent="0.25">
      <c r="A125" s="7"/>
      <c r="B125" s="131" t="s">
        <v>209</v>
      </c>
      <c r="C125" s="131"/>
      <c r="D125" s="131"/>
      <c r="E125" s="131"/>
      <c r="F125" s="131"/>
      <c r="G125" s="131"/>
      <c r="H125" s="131"/>
      <c r="I125" s="131"/>
      <c r="J125" s="131"/>
    </row>
    <row r="126" spans="1:10" s="128" customFormat="1" ht="18" customHeight="1" x14ac:dyDescent="0.25">
      <c r="A126" s="7"/>
      <c r="B126" s="133"/>
      <c r="C126" s="9"/>
      <c r="D126" s="9"/>
      <c r="E126" s="9"/>
      <c r="F126" s="134"/>
      <c r="G126" s="134"/>
      <c r="H126" s="134"/>
      <c r="I126" s="134"/>
      <c r="J126" s="134"/>
    </row>
    <row r="127" spans="1:10" s="130" customFormat="1" ht="27" customHeight="1" x14ac:dyDescent="0.25">
      <c r="A127" s="7"/>
      <c r="B127" s="133"/>
      <c r="C127" s="9"/>
      <c r="D127" s="9"/>
      <c r="E127" s="9"/>
      <c r="F127" s="134"/>
      <c r="G127" s="134"/>
      <c r="H127" s="134"/>
      <c r="I127" s="134"/>
      <c r="J127" s="134"/>
    </row>
    <row r="128" spans="1:10" s="130" customFormat="1" ht="27" customHeight="1" x14ac:dyDescent="0.25">
      <c r="A128" s="7"/>
      <c r="B128" s="133"/>
      <c r="C128" s="9"/>
      <c r="D128" s="9"/>
      <c r="E128" s="9"/>
      <c r="F128" s="134"/>
      <c r="G128" s="134"/>
      <c r="H128" s="134"/>
      <c r="I128" s="134"/>
      <c r="J128" s="134"/>
    </row>
    <row r="129" spans="1:10" s="132" customFormat="1" ht="45" customHeight="1" x14ac:dyDescent="0.25">
      <c r="A129" s="7"/>
      <c r="B129" s="133"/>
      <c r="C129" s="9"/>
      <c r="D129" s="9"/>
      <c r="E129" s="9"/>
      <c r="F129" s="134"/>
      <c r="G129" s="134"/>
      <c r="H129" s="134"/>
      <c r="I129" s="134"/>
      <c r="J129" s="134"/>
    </row>
    <row r="130" spans="1:10" ht="18" customHeight="1" x14ac:dyDescent="0.25"/>
  </sheetData>
  <sheetProtection selectLockedCells="1" selectUnlockedCells="1"/>
  <mergeCells count="228">
    <mergeCell ref="B121:C121"/>
    <mergeCell ref="G121:I121"/>
    <mergeCell ref="B122:J122"/>
    <mergeCell ref="B123:J123"/>
    <mergeCell ref="B124:J124"/>
    <mergeCell ref="B125:J125"/>
    <mergeCell ref="B117:C117"/>
    <mergeCell ref="D117:F117"/>
    <mergeCell ref="G117:I117"/>
    <mergeCell ref="B118:C118"/>
    <mergeCell ref="D118:F121"/>
    <mergeCell ref="G118:I118"/>
    <mergeCell ref="B119:C119"/>
    <mergeCell ref="G119:I119"/>
    <mergeCell ref="B120:C120"/>
    <mergeCell ref="G120:I120"/>
    <mergeCell ref="B112:E112"/>
    <mergeCell ref="F112:J112"/>
    <mergeCell ref="B113:E113"/>
    <mergeCell ref="F113:J113"/>
    <mergeCell ref="B115:I115"/>
    <mergeCell ref="B116:I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115" sqref="F115:J115"/>
    </sheetView>
  </sheetViews>
  <sheetFormatPr defaultColWidth="19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4" t="s">
        <v>211</v>
      </c>
      <c r="C64" s="165"/>
      <c r="D64" s="165"/>
      <c r="E64" s="166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5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5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5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5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5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5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5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5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5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5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5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5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5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5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5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5" t="s">
        <v>113</v>
      </c>
      <c r="B94" s="52" t="s">
        <v>183</v>
      </c>
      <c r="C94" s="96"/>
      <c r="D94" s="96"/>
      <c r="E94" s="97"/>
      <c r="F94" s="193">
        <v>32400</v>
      </c>
      <c r="G94" s="277"/>
      <c r="H94" s="277"/>
      <c r="I94" s="277"/>
      <c r="J94" s="278"/>
    </row>
    <row r="95" spans="1:10" ht="36" customHeight="1" x14ac:dyDescent="0.25">
      <c r="A95" s="135" t="s">
        <v>113</v>
      </c>
      <c r="B95" s="52" t="s">
        <v>184</v>
      </c>
      <c r="C95" s="96"/>
      <c r="D95" s="96"/>
      <c r="E95" s="97"/>
      <c r="F95" s="193">
        <v>7920</v>
      </c>
      <c r="G95" s="277"/>
      <c r="H95" s="277"/>
      <c r="I95" s="277"/>
      <c r="J95" s="278"/>
    </row>
    <row r="96" spans="1:10" ht="36" customHeight="1" x14ac:dyDescent="0.25">
      <c r="A96" s="135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5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135" t="s">
        <v>111</v>
      </c>
      <c r="B104" s="76" t="s">
        <v>193</v>
      </c>
      <c r="C104" s="77"/>
      <c r="D104" s="77"/>
      <c r="E104" s="54"/>
      <c r="F104" s="218">
        <f>H104*1.2</f>
        <v>32400</v>
      </c>
      <c r="G104" s="219">
        <f>H104*1.1</f>
        <v>29700.000000000004</v>
      </c>
      <c r="H104" s="219">
        <v>27000</v>
      </c>
      <c r="I104" s="219">
        <f>H104*0.75</f>
        <v>20250</v>
      </c>
      <c r="J104" s="220">
        <f>H104*0.5</f>
        <v>13500</v>
      </c>
    </row>
    <row r="105" spans="1:10" ht="36" customHeight="1" x14ac:dyDescent="0.25">
      <c r="A105" s="135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5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5" t="s">
        <v>113</v>
      </c>
      <c r="B107" s="76" t="s">
        <v>196</v>
      </c>
      <c r="C107" s="77"/>
      <c r="D107" s="77"/>
      <c r="E107" s="54"/>
      <c r="F107" s="218">
        <f>H107*1.2</f>
        <v>53568</v>
      </c>
      <c r="G107" s="219">
        <f>H107*1.1</f>
        <v>49104.000000000007</v>
      </c>
      <c r="H107" s="219">
        <v>44640</v>
      </c>
      <c r="I107" s="219">
        <f>H107*0.75</f>
        <v>33480</v>
      </c>
      <c r="J107" s="220">
        <f>H107*0.5</f>
        <v>22320</v>
      </c>
    </row>
    <row r="108" spans="1:10" ht="36" customHeight="1" x14ac:dyDescent="0.25">
      <c r="A108" s="135" t="s">
        <v>113</v>
      </c>
      <c r="B108" s="76" t="s">
        <v>229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5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s="128" customFormat="1" ht="67.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s="128" customFormat="1" ht="40.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s="130" customFormat="1" ht="27" customHeight="1" x14ac:dyDescent="0.25">
      <c r="A122" s="7" t="s">
        <v>113</v>
      </c>
      <c r="B122" s="129" t="s">
        <v>208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s="132" customFormat="1" ht="40.5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2160 до 34800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13248</v>
      </c>
      <c r="G94" s="219">
        <f>H94*1.1</f>
        <v>12144.000000000002</v>
      </c>
      <c r="H94" s="219">
        <v>11040</v>
      </c>
      <c r="I94" s="219">
        <f>H94*0.75</f>
        <v>8280</v>
      </c>
      <c r="J94" s="220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19008</v>
      </c>
      <c r="G97" s="219">
        <f>H97*1.1</f>
        <v>17424</v>
      </c>
      <c r="H97" s="219">
        <v>15840</v>
      </c>
      <c r="I97" s="219">
        <f>H97*0.75</f>
        <v>11880</v>
      </c>
      <c r="J97" s="220">
        <f>H97*0.5</f>
        <v>7920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17179.2</v>
      </c>
      <c r="G100" s="120">
        <f>H100*1.1</f>
        <v>15747.6</v>
      </c>
      <c r="H100" s="120">
        <v>14316</v>
      </c>
      <c r="I100" s="120">
        <f>H100*0.75</f>
        <v>10737</v>
      </c>
      <c r="J100" s="120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35" activePane="bottomLeft" state="frozen"/>
      <selection activeCell="J115" sqref="J115"/>
      <selection pane="bottomLeft" activeCell="F115" sqref="F115:J11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232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233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234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235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236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247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248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249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250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251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3384 до 199836</v>
      </c>
      <c r="G64" s="213"/>
      <c r="H64" s="213"/>
      <c r="I64" s="213"/>
      <c r="J64" s="214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3456</v>
      </c>
      <c r="G67" s="94"/>
      <c r="H67" s="94"/>
      <c r="I67" s="94"/>
      <c r="J67" s="95"/>
    </row>
    <row r="68" spans="1:10" ht="36" customHeight="1" thickBot="1" x14ac:dyDescent="0.3">
      <c r="B68" s="84" t="s">
        <v>158</v>
      </c>
      <c r="C68" s="85"/>
      <c r="D68" s="85"/>
      <c r="E68" s="86"/>
      <c r="F68" s="93">
        <v>8640</v>
      </c>
      <c r="G68" s="94"/>
      <c r="H68" s="94"/>
      <c r="I68" s="94"/>
      <c r="J68" s="95"/>
    </row>
    <row r="69" spans="1:10" ht="24" thickBot="1" x14ac:dyDescent="0.3"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24948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26568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34668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31176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37411.199999999997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29232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26568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132660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3384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33120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27648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199836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165132</v>
      </c>
      <c r="G83" s="68"/>
      <c r="H83" s="68"/>
      <c r="I83" s="68"/>
      <c r="J83" s="69"/>
    </row>
    <row r="84" spans="1:10" ht="36" customHeight="1" x14ac:dyDescent="0.25">
      <c r="B84" s="76" t="s">
        <v>173</v>
      </c>
      <c r="C84" s="77"/>
      <c r="D84" s="77"/>
      <c r="E84" s="54"/>
      <c r="F84" s="67">
        <v>7092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51984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3"/>
      <c r="F86" s="67">
        <v>37656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45360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48240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62640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56160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67392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53280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48240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360000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297360</v>
      </c>
      <c r="G97" s="68"/>
      <c r="H97" s="68"/>
      <c r="I97" s="68"/>
      <c r="J97" s="69"/>
    </row>
    <row r="98" spans="1:10" ht="36" customHeight="1" thickBot="1" x14ac:dyDescent="0.3"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37238.400000000001</v>
      </c>
      <c r="G104" s="219">
        <f>H104*1.1</f>
        <v>34135.200000000004</v>
      </c>
      <c r="H104" s="219">
        <v>31032</v>
      </c>
      <c r="I104" s="219">
        <f>H104*0.75</f>
        <v>23274</v>
      </c>
      <c r="J104" s="220">
        <f>H104*0.5</f>
        <v>15516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14616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67392</v>
      </c>
      <c r="G107" s="219">
        <f>H107*1.1</f>
        <v>61776.000000000007</v>
      </c>
      <c r="H107" s="219">
        <v>56160</v>
      </c>
      <c r="I107" s="219">
        <f>H107*0.75</f>
        <v>42120</v>
      </c>
      <c r="J107" s="220">
        <f>H107*0.5</f>
        <v>28080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24480</v>
      </c>
      <c r="G109" s="68"/>
      <c r="H109" s="68"/>
      <c r="I109" s="68"/>
      <c r="J109" s="69"/>
    </row>
    <row r="110" spans="1:10" ht="36" customHeight="1" thickBot="1" x14ac:dyDescent="0.3">
      <c r="B110" s="76" t="s">
        <v>199</v>
      </c>
      <c r="C110" s="77"/>
      <c r="D110" s="77"/>
      <c r="E110" s="53"/>
      <c r="F110" s="120">
        <f>H110*1.2</f>
        <v>30585.599999999999</v>
      </c>
      <c r="G110" s="120">
        <f>H110*1.1</f>
        <v>28036.800000000003</v>
      </c>
      <c r="H110" s="120">
        <v>25488</v>
      </c>
      <c r="I110" s="120">
        <f>H110*0.75</f>
        <v>19116</v>
      </c>
      <c r="J110" s="120">
        <f>H110*0.5</f>
        <v>12744</v>
      </c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67.5" customHeight="1" x14ac:dyDescent="0.25"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0.5" customHeight="1" x14ac:dyDescent="0.25"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7" customHeight="1" x14ac:dyDescent="0.25">
      <c r="A122" s="7" t="s">
        <v>113</v>
      </c>
      <c r="B122" s="129" t="s">
        <v>208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0.5" customHeight="1" x14ac:dyDescent="0.25"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/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53280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38412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30412.799999999999</v>
      </c>
      <c r="G94" s="219">
        <f>H94*1.1</f>
        <v>27878.400000000001</v>
      </c>
      <c r="H94" s="219">
        <v>25344</v>
      </c>
      <c r="I94" s="219">
        <f>H94*0.75</f>
        <v>19008</v>
      </c>
      <c r="J94" s="220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43200</v>
      </c>
      <c r="G97" s="219">
        <f>H97*1.1</f>
        <v>39600</v>
      </c>
      <c r="H97" s="219">
        <v>36000</v>
      </c>
      <c r="I97" s="219">
        <f>H97*0.75</f>
        <v>27000</v>
      </c>
      <c r="J97" s="220">
        <f>H97*0.5</f>
        <v>18000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14472</v>
      </c>
      <c r="G100" s="120">
        <f>H100*1.1</f>
        <v>13266.000000000002</v>
      </c>
      <c r="H100" s="120">
        <v>12060</v>
      </c>
      <c r="I100" s="120">
        <f>H100*0.75</f>
        <v>9045</v>
      </c>
      <c r="J100" s="120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4284 до 44388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33177.599999999999</v>
      </c>
      <c r="G94" s="219">
        <f>H94*1.1</f>
        <v>30412.800000000003</v>
      </c>
      <c r="H94" s="219">
        <v>27648</v>
      </c>
      <c r="I94" s="219">
        <f>H94*0.75</f>
        <v>20736</v>
      </c>
      <c r="J94" s="220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46656</v>
      </c>
      <c r="G97" s="219">
        <f>H97*1.1</f>
        <v>42768</v>
      </c>
      <c r="H97" s="219">
        <v>38880</v>
      </c>
      <c r="I97" s="219">
        <f>H97*0.75</f>
        <v>29160</v>
      </c>
      <c r="J97" s="220">
        <f>H97*0.5</f>
        <v>19440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2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232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210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1" t="s">
        <v>211</v>
      </c>
      <c r="C55" s="202"/>
      <c r="D55" s="202"/>
      <c r="E55" s="203"/>
      <c r="F55" s="212" t="str">
        <f>"Цена от "&amp;MIN(F57,F61:J62,H95,F63:J74)&amp;" до "&amp;MAX(F57,F61:F62,H95,F63:J74)</f>
        <v>Цена от 1200 до 17928</v>
      </c>
      <c r="G55" s="213"/>
      <c r="H55" s="213"/>
      <c r="I55" s="213"/>
      <c r="J55" s="214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thickBot="1" x14ac:dyDescent="0.3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12048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14640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17568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1896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13224</v>
      </c>
      <c r="G68" s="68"/>
      <c r="H68" s="68"/>
      <c r="I68" s="68"/>
      <c r="J68" s="69"/>
    </row>
    <row r="69" spans="1:10" ht="36" customHeight="1" x14ac:dyDescent="0.25">
      <c r="B69" s="76" t="s">
        <v>167</v>
      </c>
      <c r="C69" s="77"/>
      <c r="D69" s="77"/>
      <c r="E69" s="54"/>
      <c r="F69" s="67">
        <v>8040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2016</v>
      </c>
      <c r="G70" s="68"/>
      <c r="H70" s="68"/>
      <c r="I70" s="68"/>
      <c r="J70" s="69"/>
    </row>
    <row r="71" spans="1:10" ht="36" customHeight="1" x14ac:dyDescent="0.25">
      <c r="B71" s="52" t="s">
        <v>169</v>
      </c>
      <c r="C71" s="96"/>
      <c r="D71" s="96"/>
      <c r="E71" s="97"/>
      <c r="F71" s="67">
        <v>7800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5304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17928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8040</v>
      </c>
      <c r="G74" s="68"/>
      <c r="H74" s="68"/>
      <c r="I74" s="68"/>
      <c r="J74" s="69"/>
    </row>
    <row r="75" spans="1:10" ht="36" customHeight="1" x14ac:dyDescent="0.25">
      <c r="B75" s="76" t="s">
        <v>173</v>
      </c>
      <c r="C75" s="77"/>
      <c r="D75" s="77"/>
      <c r="E75" s="54"/>
      <c r="F75" s="67">
        <v>3360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4020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20640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24768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18720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25440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5" t="s">
        <v>187</v>
      </c>
      <c r="C89" s="216"/>
      <c r="D89" s="216"/>
      <c r="E89" s="217"/>
      <c r="F89" s="212"/>
      <c r="G89" s="213"/>
      <c r="H89" s="213"/>
      <c r="I89" s="213"/>
      <c r="J89" s="214"/>
    </row>
    <row r="90" spans="1:10" ht="22.5" customHeight="1" thickBot="1" x14ac:dyDescent="0.3">
      <c r="A90" s="7" t="s">
        <v>111</v>
      </c>
      <c r="B90" s="170" t="s">
        <v>188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189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192</v>
      </c>
      <c r="C94" s="19"/>
      <c r="D94" s="19"/>
      <c r="E94" s="20"/>
      <c r="F94" s="212"/>
      <c r="G94" s="213"/>
      <c r="H94" s="213"/>
      <c r="I94" s="213"/>
      <c r="J94" s="214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8">
        <f>H95*1.2</f>
        <v>3600</v>
      </c>
      <c r="G95" s="219">
        <f>H95*1.1</f>
        <v>3300.0000000000005</v>
      </c>
      <c r="H95" s="219">
        <v>3000</v>
      </c>
      <c r="I95" s="219">
        <f>H95*0.75</f>
        <v>2250</v>
      </c>
      <c r="J95" s="220">
        <f>H95*0.5</f>
        <v>1500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5904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5184</v>
      </c>
      <c r="G98" s="219">
        <f>H98*1.1</f>
        <v>4752</v>
      </c>
      <c r="H98" s="219">
        <v>4320</v>
      </c>
      <c r="I98" s="219">
        <f>H98*0.75</f>
        <v>3240</v>
      </c>
      <c r="J98" s="220">
        <f>H98*0.5</f>
        <v>2160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199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54" customHeight="1" thickBot="1" x14ac:dyDescent="0.3"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188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252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207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208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209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119988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119988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168480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25920</v>
      </c>
      <c r="G94" s="219">
        <f>H94*1.1</f>
        <v>23760.000000000004</v>
      </c>
      <c r="H94" s="219">
        <v>21600</v>
      </c>
      <c r="I94" s="219">
        <f>H94*0.75</f>
        <v>16200</v>
      </c>
      <c r="J94" s="220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36288</v>
      </c>
      <c r="G97" s="219">
        <f>H97*1.1</f>
        <v>33264</v>
      </c>
      <c r="H97" s="219">
        <v>30240</v>
      </c>
      <c r="I97" s="219">
        <f>H97*0.75</f>
        <v>22680</v>
      </c>
      <c r="J97" s="220">
        <f>H97*0.5</f>
        <v>15120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28814.399999999998</v>
      </c>
      <c r="G100" s="120">
        <f>H100*1.1</f>
        <v>26413.200000000001</v>
      </c>
      <c r="H100" s="120">
        <v>24012</v>
      </c>
      <c r="I100" s="120">
        <f>H100*0.75</f>
        <v>18009</v>
      </c>
      <c r="J100" s="120">
        <f>H100*0.5</f>
        <v>12006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4284 до 51984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15292.8</v>
      </c>
      <c r="G94" s="219">
        <f>H94*1.1</f>
        <v>14018.400000000001</v>
      </c>
      <c r="H94" s="219">
        <v>12744</v>
      </c>
      <c r="I94" s="219">
        <f>H94*0.75</f>
        <v>9558</v>
      </c>
      <c r="J94" s="220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21600</v>
      </c>
      <c r="G97" s="219">
        <f>H97*1.1</f>
        <v>19800</v>
      </c>
      <c r="H97" s="219">
        <v>18000</v>
      </c>
      <c r="I97" s="219">
        <f>H97*0.75</f>
        <v>13500</v>
      </c>
      <c r="J97" s="220">
        <f>H97*0.5</f>
        <v>9000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241" customFormat="1" ht="36" customHeight="1" thickBot="1" x14ac:dyDescent="0.3">
      <c r="B111" s="242" t="s">
        <v>237</v>
      </c>
      <c r="C111" s="242"/>
      <c r="D111" s="242"/>
      <c r="E111" s="242"/>
      <c r="F111" s="242"/>
      <c r="G111" s="242"/>
      <c r="H111" s="242"/>
      <c r="I111" s="242"/>
    </row>
    <row r="112" spans="1:10" s="132" customFormat="1" ht="36" customHeight="1" thickBot="1" x14ac:dyDescent="0.3">
      <c r="B112" s="243" t="s">
        <v>238</v>
      </c>
      <c r="C112" s="244"/>
      <c r="D112" s="244"/>
      <c r="E112" s="244"/>
      <c r="F112" s="244"/>
      <c r="G112" s="244"/>
      <c r="H112" s="244"/>
      <c r="I112" s="245"/>
    </row>
    <row r="113" spans="1:10" ht="82.5" customHeight="1" thickBot="1" x14ac:dyDescent="0.3">
      <c r="A113" s="9"/>
      <c r="B113" s="279" t="s">
        <v>239</v>
      </c>
      <c r="C113" s="280"/>
      <c r="D113" s="281" t="s">
        <v>240</v>
      </c>
      <c r="E113" s="251"/>
      <c r="F113" s="252"/>
      <c r="G113" s="251" t="s">
        <v>241</v>
      </c>
      <c r="H113" s="251"/>
      <c r="I113" s="252"/>
      <c r="J113" s="9"/>
    </row>
    <row r="114" spans="1:10" ht="36" customHeight="1" x14ac:dyDescent="0.25">
      <c r="A114" s="9"/>
      <c r="B114" s="282" t="s">
        <v>242</v>
      </c>
      <c r="C114" s="283"/>
      <c r="D114" s="258" t="s">
        <v>243</v>
      </c>
      <c r="E114" s="258"/>
      <c r="F114" s="258"/>
      <c r="G114" s="284">
        <v>2190</v>
      </c>
      <c r="H114" s="258"/>
      <c r="I114" s="259"/>
      <c r="J114" s="9"/>
    </row>
    <row r="115" spans="1:10" ht="36" customHeight="1" x14ac:dyDescent="0.25">
      <c r="A115" s="9"/>
      <c r="B115" s="285" t="s">
        <v>244</v>
      </c>
      <c r="C115" s="286"/>
      <c r="D115" s="265"/>
      <c r="E115" s="265"/>
      <c r="F115" s="265"/>
      <c r="G115" s="287">
        <v>1590</v>
      </c>
      <c r="H115" s="265"/>
      <c r="I115" s="266"/>
      <c r="J115" s="9"/>
    </row>
    <row r="116" spans="1:10" ht="36" customHeight="1" x14ac:dyDescent="0.25">
      <c r="A116" s="9"/>
      <c r="B116" s="285" t="s">
        <v>245</v>
      </c>
      <c r="C116" s="286"/>
      <c r="D116" s="265"/>
      <c r="E116" s="265"/>
      <c r="F116" s="265"/>
      <c r="G116" s="287">
        <v>1440</v>
      </c>
      <c r="H116" s="265"/>
      <c r="I116" s="266"/>
      <c r="J116" s="9"/>
    </row>
    <row r="117" spans="1:10" ht="54" customHeight="1" x14ac:dyDescent="0.25">
      <c r="A117" s="9"/>
      <c r="B117" s="285" t="s">
        <v>246</v>
      </c>
      <c r="C117" s="286"/>
      <c r="D117" s="265"/>
      <c r="E117" s="265"/>
      <c r="F117" s="265"/>
      <c r="G117" s="287">
        <v>1290</v>
      </c>
      <c r="H117" s="265"/>
      <c r="I117" s="266"/>
      <c r="J117" s="9"/>
    </row>
    <row r="118" spans="1:10" ht="18" customHeight="1" x14ac:dyDescent="0.25">
      <c r="B118" s="124"/>
      <c r="C118" s="125"/>
      <c r="D118" s="125"/>
      <c r="E118" s="125"/>
      <c r="F118" s="126"/>
      <c r="G118" s="126"/>
      <c r="H118" s="126"/>
      <c r="I118" s="126"/>
      <c r="J118" s="126"/>
    </row>
    <row r="119" spans="1:10" ht="67.5" customHeight="1" x14ac:dyDescent="0.25">
      <c r="B119" s="127" t="s">
        <v>252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40.5" customHeight="1" x14ac:dyDescent="0.25">
      <c r="B120" s="127" t="s">
        <v>207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27" customHeight="1" x14ac:dyDescent="0.25">
      <c r="A121" s="7" t="s">
        <v>113</v>
      </c>
      <c r="B121" s="129" t="s">
        <v>208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40.5" customHeight="1" x14ac:dyDescent="0.25">
      <c r="B122" s="131" t="s">
        <v>209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1530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7830 до 156600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7830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23490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31320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39150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46980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54810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62640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70470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78300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86130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93960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101790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109620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117450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125280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133110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140940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148770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74160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12312</v>
      </c>
      <c r="G94" s="219">
        <f>H94*1.1</f>
        <v>11286.000000000002</v>
      </c>
      <c r="H94" s="219">
        <v>10260</v>
      </c>
      <c r="I94" s="219">
        <f>H94*0.75</f>
        <v>7695</v>
      </c>
      <c r="J94" s="220">
        <f>H94*0.5</f>
        <v>5130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17280</v>
      </c>
      <c r="G97" s="219">
        <f>H97*1.1</f>
        <v>15840.000000000002</v>
      </c>
      <c r="H97" s="219">
        <v>14400</v>
      </c>
      <c r="I97" s="219">
        <f>H97*0.75</f>
        <v>10800</v>
      </c>
      <c r="J97" s="220">
        <f>H97*0.5</f>
        <v>7200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15876</v>
      </c>
      <c r="G100" s="120">
        <f>H100*1.1</f>
        <v>14553.000000000002</v>
      </c>
      <c r="H100" s="120">
        <v>13230</v>
      </c>
      <c r="I100" s="120">
        <f>H100*0.75</f>
        <v>9922.5</v>
      </c>
      <c r="J100" s="120">
        <f>H100*0.5</f>
        <v>6615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F53" sqref="F53:J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3" customWidth="1"/>
    <col min="3" max="5" width="30.7109375" style="9" customWidth="1"/>
    <col min="6" max="9" width="24.7109375" style="134" customWidth="1"/>
    <col min="10" max="10" width="23.85546875" style="9" customWidth="1"/>
    <col min="11" max="16384" width="9.140625" style="9"/>
  </cols>
  <sheetData>
    <row r="1" spans="1:10" ht="36" customHeight="1" x14ac:dyDescent="0.25">
      <c r="A1" s="135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5"/>
      <c r="B5" s="18" t="s">
        <v>104</v>
      </c>
      <c r="C5" s="19"/>
      <c r="D5" s="19"/>
      <c r="E5" s="19"/>
      <c r="F5" s="288"/>
      <c r="G5" s="289"/>
      <c r="H5" s="289"/>
      <c r="I5" s="289"/>
      <c r="J5" s="290"/>
    </row>
    <row r="6" spans="1:10" ht="54" customHeight="1" thickBot="1" x14ac:dyDescent="0.3">
      <c r="A6" s="135"/>
      <c r="B6" s="23" t="s">
        <v>105</v>
      </c>
      <c r="C6" s="24"/>
      <c r="D6" s="24"/>
      <c r="E6" s="291"/>
      <c r="F6" s="292"/>
      <c r="G6" s="293"/>
      <c r="H6" s="293"/>
      <c r="I6" s="293"/>
      <c r="J6" s="294"/>
    </row>
    <row r="7" spans="1:10" ht="24" customHeight="1" thickBot="1" x14ac:dyDescent="0.3">
      <c r="A7" s="135"/>
      <c r="B7" s="140"/>
      <c r="C7" s="141"/>
      <c r="D7" s="141"/>
      <c r="E7" s="141"/>
      <c r="F7" s="295"/>
      <c r="G7" s="296"/>
      <c r="H7" s="296"/>
      <c r="I7" s="296"/>
      <c r="J7" s="297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5"/>
      <c r="B10" s="27"/>
      <c r="C10" s="38"/>
      <c r="D10" s="38"/>
      <c r="E10" s="38"/>
      <c r="F10" s="298"/>
      <c r="G10" s="299"/>
      <c r="H10" s="299"/>
      <c r="I10" s="299"/>
      <c r="J10" s="30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5"/>
      <c r="F12" s="301">
        <f>H12*1.2</f>
        <v>62121.599999999999</v>
      </c>
      <c r="G12" s="301">
        <f>H12*1.1</f>
        <v>56944.800000000003</v>
      </c>
      <c r="H12" s="301">
        <v>51768</v>
      </c>
      <c r="I12" s="301">
        <f>H12*0.75</f>
        <v>38826</v>
      </c>
      <c r="J12" s="301">
        <f>H12*0.5</f>
        <v>25884</v>
      </c>
    </row>
    <row r="13" spans="1:10" ht="24" customHeight="1" thickBot="1" x14ac:dyDescent="0.3">
      <c r="A13" s="135"/>
      <c r="B13" s="27"/>
      <c r="C13" s="38"/>
      <c r="D13" s="38"/>
      <c r="E13" s="38"/>
      <c r="F13" s="184"/>
      <c r="G13" s="210"/>
      <c r="H13" s="210"/>
      <c r="I13" s="210"/>
      <c r="J13" s="211"/>
    </row>
    <row r="14" spans="1:10" ht="36" customHeight="1" thickBot="1" x14ac:dyDescent="0.3">
      <c r="A14" s="135" t="s">
        <v>111</v>
      </c>
      <c r="B14" s="30" t="s">
        <v>117</v>
      </c>
      <c r="C14" s="31"/>
      <c r="D14" s="31"/>
      <c r="E14" s="31"/>
      <c r="F14" s="302">
        <v>7200</v>
      </c>
      <c r="G14" s="303"/>
      <c r="H14" s="303"/>
      <c r="I14" s="303"/>
      <c r="J14" s="304"/>
    </row>
    <row r="15" spans="1:10" ht="36" customHeight="1" thickBot="1" x14ac:dyDescent="0.3">
      <c r="A15" s="135" t="s">
        <v>113</v>
      </c>
      <c r="B15" s="46" t="s">
        <v>118</v>
      </c>
      <c r="C15" s="47"/>
      <c r="D15" s="47"/>
      <c r="E15" s="47"/>
      <c r="F15" s="305">
        <v>10080</v>
      </c>
      <c r="G15" s="306"/>
      <c r="H15" s="306"/>
      <c r="I15" s="306"/>
      <c r="J15" s="307"/>
    </row>
    <row r="16" spans="1:10" ht="36" customHeight="1" thickBot="1" x14ac:dyDescent="0.3">
      <c r="A16" s="135"/>
      <c r="B16" s="27"/>
      <c r="C16" s="38"/>
      <c r="D16" s="38"/>
      <c r="E16" s="38"/>
      <c r="F16" s="140"/>
      <c r="G16" s="308"/>
      <c r="H16" s="308"/>
      <c r="I16" s="308"/>
      <c r="J16" s="309"/>
    </row>
    <row r="17" spans="1:10" ht="36" customHeight="1" x14ac:dyDescent="0.25">
      <c r="A17" s="135"/>
      <c r="B17" s="52" t="s">
        <v>119</v>
      </c>
      <c r="C17" s="53"/>
      <c r="D17" s="53"/>
      <c r="E17" s="53"/>
      <c r="F17" s="185">
        <v>1260</v>
      </c>
      <c r="G17" s="310"/>
      <c r="H17" s="310"/>
      <c r="I17" s="310"/>
      <c r="J17" s="186"/>
    </row>
    <row r="18" spans="1:10" ht="36" customHeight="1" thickBot="1" x14ac:dyDescent="0.3">
      <c r="A18" s="135"/>
      <c r="B18" s="52" t="s">
        <v>120</v>
      </c>
      <c r="C18" s="53"/>
      <c r="D18" s="53"/>
      <c r="E18" s="53"/>
      <c r="F18" s="206">
        <v>1800</v>
      </c>
      <c r="G18" s="311"/>
      <c r="H18" s="311"/>
      <c r="I18" s="311"/>
      <c r="J18" s="312"/>
    </row>
    <row r="19" spans="1:10" ht="24" customHeight="1" thickBot="1" x14ac:dyDescent="0.3">
      <c r="A19" s="135"/>
      <c r="B19" s="158"/>
      <c r="C19" s="159"/>
      <c r="D19" s="159"/>
      <c r="E19" s="159"/>
      <c r="F19" s="140"/>
      <c r="G19" s="308"/>
      <c r="H19" s="308"/>
      <c r="I19" s="308"/>
      <c r="J19" s="309"/>
    </row>
    <row r="20" spans="1:10" ht="36" customHeight="1" thickBot="1" x14ac:dyDescent="0.3">
      <c r="A20" s="135"/>
      <c r="B20" s="313" t="s">
        <v>121</v>
      </c>
      <c r="C20" s="314"/>
      <c r="D20" s="314"/>
      <c r="E20" s="315"/>
      <c r="F20" s="316" t="str">
        <f>"Цена от "&amp;MIN($F$21:F40)&amp;" до "&amp;MAX($F$21:F40)</f>
        <v>Цена от 3780 до 75600</v>
      </c>
      <c r="G20" s="317"/>
      <c r="H20" s="317"/>
      <c r="I20" s="317"/>
      <c r="J20" s="318"/>
    </row>
    <row r="21" spans="1:10" ht="36" customHeight="1" outlineLevel="1" x14ac:dyDescent="0.25">
      <c r="A21" s="135"/>
      <c r="B21" s="34" t="s">
        <v>122</v>
      </c>
      <c r="C21" s="35"/>
      <c r="D21" s="35"/>
      <c r="E21" s="35"/>
      <c r="F21" s="319">
        <v>3780</v>
      </c>
      <c r="G21" s="319"/>
      <c r="H21" s="319"/>
      <c r="I21" s="319"/>
      <c r="J21" s="320"/>
    </row>
    <row r="22" spans="1:10" ht="36" customHeight="1" outlineLevel="1" x14ac:dyDescent="0.25">
      <c r="A22" s="135"/>
      <c r="B22" s="52" t="s">
        <v>123</v>
      </c>
      <c r="C22" s="53"/>
      <c r="D22" s="53"/>
      <c r="E22" s="53"/>
      <c r="F22" s="319">
        <v>7560</v>
      </c>
      <c r="G22" s="319"/>
      <c r="H22" s="319"/>
      <c r="I22" s="319"/>
      <c r="J22" s="320"/>
    </row>
    <row r="23" spans="1:10" ht="36" customHeight="1" outlineLevel="1" x14ac:dyDescent="0.25">
      <c r="A23" s="135"/>
      <c r="B23" s="52" t="s">
        <v>124</v>
      </c>
      <c r="C23" s="53"/>
      <c r="D23" s="53"/>
      <c r="E23" s="53"/>
      <c r="F23" s="319">
        <v>11340</v>
      </c>
      <c r="G23" s="319"/>
      <c r="H23" s="319"/>
      <c r="I23" s="319"/>
      <c r="J23" s="320"/>
    </row>
    <row r="24" spans="1:10" ht="36" customHeight="1" outlineLevel="1" x14ac:dyDescent="0.25">
      <c r="A24" s="135"/>
      <c r="B24" s="52" t="s">
        <v>125</v>
      </c>
      <c r="C24" s="53"/>
      <c r="D24" s="53"/>
      <c r="E24" s="53"/>
      <c r="F24" s="319">
        <v>15120</v>
      </c>
      <c r="G24" s="319"/>
      <c r="H24" s="319"/>
      <c r="I24" s="319"/>
      <c r="J24" s="320"/>
    </row>
    <row r="25" spans="1:10" ht="36" customHeight="1" outlineLevel="1" x14ac:dyDescent="0.25">
      <c r="A25" s="135"/>
      <c r="B25" s="52" t="s">
        <v>126</v>
      </c>
      <c r="C25" s="53"/>
      <c r="D25" s="53"/>
      <c r="E25" s="53"/>
      <c r="F25" s="319">
        <v>18900</v>
      </c>
      <c r="G25" s="319"/>
      <c r="H25" s="319"/>
      <c r="I25" s="319"/>
      <c r="J25" s="320"/>
    </row>
    <row r="26" spans="1:10" ht="36" customHeight="1" outlineLevel="1" x14ac:dyDescent="0.25">
      <c r="A26" s="135"/>
      <c r="B26" s="52" t="s">
        <v>127</v>
      </c>
      <c r="C26" s="53"/>
      <c r="D26" s="53"/>
      <c r="E26" s="53"/>
      <c r="F26" s="319">
        <v>22680</v>
      </c>
      <c r="G26" s="319"/>
      <c r="H26" s="319"/>
      <c r="I26" s="319"/>
      <c r="J26" s="320"/>
    </row>
    <row r="27" spans="1:10" ht="36" customHeight="1" outlineLevel="1" x14ac:dyDescent="0.25">
      <c r="A27" s="135"/>
      <c r="B27" s="52" t="s">
        <v>128</v>
      </c>
      <c r="C27" s="53"/>
      <c r="D27" s="53"/>
      <c r="E27" s="53"/>
      <c r="F27" s="319">
        <v>26460</v>
      </c>
      <c r="G27" s="319"/>
      <c r="H27" s="319"/>
      <c r="I27" s="319"/>
      <c r="J27" s="320"/>
    </row>
    <row r="28" spans="1:10" ht="36" customHeight="1" outlineLevel="1" x14ac:dyDescent="0.25">
      <c r="A28" s="135"/>
      <c r="B28" s="52" t="s">
        <v>129</v>
      </c>
      <c r="C28" s="53"/>
      <c r="D28" s="53"/>
      <c r="E28" s="53"/>
      <c r="F28" s="319">
        <v>30240</v>
      </c>
      <c r="G28" s="319"/>
      <c r="H28" s="319"/>
      <c r="I28" s="319"/>
      <c r="J28" s="320"/>
    </row>
    <row r="29" spans="1:10" ht="36" customHeight="1" outlineLevel="1" x14ac:dyDescent="0.25">
      <c r="A29" s="135"/>
      <c r="B29" s="52" t="s">
        <v>130</v>
      </c>
      <c r="C29" s="53"/>
      <c r="D29" s="53"/>
      <c r="E29" s="53"/>
      <c r="F29" s="319">
        <v>34020</v>
      </c>
      <c r="G29" s="319"/>
      <c r="H29" s="319"/>
      <c r="I29" s="319"/>
      <c r="J29" s="320"/>
    </row>
    <row r="30" spans="1:10" ht="36" customHeight="1" outlineLevel="1" x14ac:dyDescent="0.25">
      <c r="A30" s="135"/>
      <c r="B30" s="52" t="s">
        <v>131</v>
      </c>
      <c r="C30" s="53"/>
      <c r="D30" s="53"/>
      <c r="E30" s="53"/>
      <c r="F30" s="319">
        <v>37800</v>
      </c>
      <c r="G30" s="319"/>
      <c r="H30" s="319"/>
      <c r="I30" s="319"/>
      <c r="J30" s="320"/>
    </row>
    <row r="31" spans="1:10" ht="36" customHeight="1" outlineLevel="1" x14ac:dyDescent="0.25">
      <c r="A31" s="135"/>
      <c r="B31" s="52" t="s">
        <v>132</v>
      </c>
      <c r="C31" s="53"/>
      <c r="D31" s="53"/>
      <c r="E31" s="53"/>
      <c r="F31" s="319">
        <v>41580</v>
      </c>
      <c r="G31" s="319"/>
      <c r="H31" s="319"/>
      <c r="I31" s="319"/>
      <c r="J31" s="320"/>
    </row>
    <row r="32" spans="1:10" ht="36" customHeight="1" outlineLevel="1" x14ac:dyDescent="0.25">
      <c r="A32" s="135"/>
      <c r="B32" s="52" t="s">
        <v>133</v>
      </c>
      <c r="C32" s="53"/>
      <c r="D32" s="53"/>
      <c r="E32" s="53"/>
      <c r="F32" s="319">
        <v>45360</v>
      </c>
      <c r="G32" s="319"/>
      <c r="H32" s="319"/>
      <c r="I32" s="319"/>
      <c r="J32" s="320"/>
    </row>
    <row r="33" spans="1:10" ht="36" customHeight="1" outlineLevel="1" x14ac:dyDescent="0.25">
      <c r="A33" s="135"/>
      <c r="B33" s="52" t="s">
        <v>134</v>
      </c>
      <c r="C33" s="53"/>
      <c r="D33" s="53"/>
      <c r="E33" s="53"/>
      <c r="F33" s="319">
        <v>49140</v>
      </c>
      <c r="G33" s="319"/>
      <c r="H33" s="319"/>
      <c r="I33" s="319"/>
      <c r="J33" s="320"/>
    </row>
    <row r="34" spans="1:10" ht="36" customHeight="1" outlineLevel="1" x14ac:dyDescent="0.25">
      <c r="A34" s="135"/>
      <c r="B34" s="52" t="s">
        <v>135</v>
      </c>
      <c r="C34" s="53"/>
      <c r="D34" s="53"/>
      <c r="E34" s="53"/>
      <c r="F34" s="319">
        <v>52920</v>
      </c>
      <c r="G34" s="319"/>
      <c r="H34" s="319"/>
      <c r="I34" s="319"/>
      <c r="J34" s="320"/>
    </row>
    <row r="35" spans="1:10" ht="36" customHeight="1" outlineLevel="1" x14ac:dyDescent="0.25">
      <c r="A35" s="135"/>
      <c r="B35" s="52" t="s">
        <v>136</v>
      </c>
      <c r="C35" s="53"/>
      <c r="D35" s="53"/>
      <c r="E35" s="53"/>
      <c r="F35" s="319">
        <v>56700</v>
      </c>
      <c r="G35" s="319"/>
      <c r="H35" s="319"/>
      <c r="I35" s="319"/>
      <c r="J35" s="320"/>
    </row>
    <row r="36" spans="1:10" ht="36" customHeight="1" outlineLevel="1" x14ac:dyDescent="0.25">
      <c r="A36" s="135"/>
      <c r="B36" s="52" t="s">
        <v>137</v>
      </c>
      <c r="C36" s="53"/>
      <c r="D36" s="53"/>
      <c r="E36" s="53"/>
      <c r="F36" s="319">
        <v>60480</v>
      </c>
      <c r="G36" s="319"/>
      <c r="H36" s="319"/>
      <c r="I36" s="319"/>
      <c r="J36" s="320"/>
    </row>
    <row r="37" spans="1:10" ht="36" customHeight="1" outlineLevel="1" x14ac:dyDescent="0.25">
      <c r="A37" s="135"/>
      <c r="B37" s="52" t="s">
        <v>138</v>
      </c>
      <c r="C37" s="53"/>
      <c r="D37" s="53"/>
      <c r="E37" s="53"/>
      <c r="F37" s="319">
        <v>64260</v>
      </c>
      <c r="G37" s="319"/>
      <c r="H37" s="319"/>
      <c r="I37" s="319"/>
      <c r="J37" s="320"/>
    </row>
    <row r="38" spans="1:10" ht="36" customHeight="1" outlineLevel="1" x14ac:dyDescent="0.25">
      <c r="A38" s="135"/>
      <c r="B38" s="52" t="s">
        <v>139</v>
      </c>
      <c r="C38" s="53"/>
      <c r="D38" s="53"/>
      <c r="E38" s="53"/>
      <c r="F38" s="319">
        <v>68040</v>
      </c>
      <c r="G38" s="319"/>
      <c r="H38" s="319"/>
      <c r="I38" s="319"/>
      <c r="J38" s="320"/>
    </row>
    <row r="39" spans="1:10" ht="36" customHeight="1" outlineLevel="1" x14ac:dyDescent="0.25">
      <c r="A39" s="135"/>
      <c r="B39" s="52" t="s">
        <v>140</v>
      </c>
      <c r="C39" s="53"/>
      <c r="D39" s="53"/>
      <c r="E39" s="53"/>
      <c r="F39" s="319">
        <v>71820</v>
      </c>
      <c r="G39" s="319"/>
      <c r="H39" s="319"/>
      <c r="I39" s="319"/>
      <c r="J39" s="320"/>
    </row>
    <row r="40" spans="1:10" ht="36" customHeight="1" outlineLevel="1" thickBot="1" x14ac:dyDescent="0.3">
      <c r="A40" s="135"/>
      <c r="B40" s="52" t="s">
        <v>141</v>
      </c>
      <c r="C40" s="53"/>
      <c r="D40" s="53"/>
      <c r="E40" s="53"/>
      <c r="F40" s="321">
        <v>75600</v>
      </c>
      <c r="G40" s="321"/>
      <c r="H40" s="321"/>
      <c r="I40" s="321"/>
      <c r="J40" s="322"/>
    </row>
    <row r="41" spans="1:10" ht="36" customHeight="1" thickBot="1" x14ac:dyDescent="0.3">
      <c r="A41" s="135"/>
      <c r="B41" s="70" t="s">
        <v>142</v>
      </c>
      <c r="C41" s="71"/>
      <c r="D41" s="71"/>
      <c r="E41" s="323"/>
      <c r="F41" s="316" t="str">
        <f>"Цена от "&amp;MIN(F42:F51)&amp;" до "&amp;MAX(F42:F51)</f>
        <v>Цена от 1620 до 41040</v>
      </c>
      <c r="G41" s="317"/>
      <c r="H41" s="317"/>
      <c r="I41" s="317"/>
      <c r="J41" s="318"/>
    </row>
    <row r="42" spans="1:10" ht="36" customHeight="1" x14ac:dyDescent="0.25">
      <c r="A42" s="135"/>
      <c r="B42" s="76" t="s">
        <v>143</v>
      </c>
      <c r="C42" s="77"/>
      <c r="D42" s="77"/>
      <c r="E42" s="53"/>
      <c r="F42" s="319">
        <v>4644</v>
      </c>
      <c r="G42" s="319"/>
      <c r="H42" s="319"/>
      <c r="I42" s="319"/>
      <c r="J42" s="320"/>
    </row>
    <row r="43" spans="1:10" ht="36" customHeight="1" x14ac:dyDescent="0.25">
      <c r="A43" s="135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5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5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5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5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5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5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5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5"/>
      <c r="B51" s="76" t="s">
        <v>152</v>
      </c>
      <c r="C51" s="77"/>
      <c r="D51" s="77"/>
      <c r="E51" s="53"/>
      <c r="F51" s="324">
        <v>28800</v>
      </c>
      <c r="G51" s="324"/>
      <c r="H51" s="324"/>
      <c r="I51" s="324"/>
      <c r="J51" s="32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5"/>
      <c r="B54" s="164" t="s">
        <v>211</v>
      </c>
      <c r="C54" s="165"/>
      <c r="D54" s="165"/>
      <c r="E54" s="165"/>
      <c r="F54" s="209" t="str">
        <f>"Цена от "&amp;MIN(F56:F56,F60:F73)&amp;" до "&amp;MAX(F56:F56,F60:F73)</f>
        <v>Цена от 3816 до 79740</v>
      </c>
      <c r="G54" s="326"/>
      <c r="H54" s="326"/>
      <c r="I54" s="326"/>
      <c r="J54" s="327"/>
    </row>
    <row r="55" spans="1:10" ht="24" customHeight="1" thickBot="1" x14ac:dyDescent="0.3">
      <c r="A55" s="135"/>
      <c r="B55" s="27"/>
      <c r="C55" s="38"/>
      <c r="D55" s="38"/>
      <c r="E55" s="38"/>
      <c r="F55" s="184"/>
      <c r="G55" s="210"/>
      <c r="H55" s="210"/>
      <c r="I55" s="210"/>
      <c r="J55" s="211"/>
    </row>
    <row r="56" spans="1:10" ht="36" customHeight="1" x14ac:dyDescent="0.25">
      <c r="A56" s="135"/>
      <c r="B56" s="76" t="s">
        <v>156</v>
      </c>
      <c r="C56" s="77"/>
      <c r="D56" s="77"/>
      <c r="E56" s="53"/>
      <c r="F56" s="319">
        <v>36720</v>
      </c>
      <c r="G56" s="319"/>
      <c r="H56" s="319"/>
      <c r="I56" s="319"/>
      <c r="J56" s="320"/>
    </row>
    <row r="57" spans="1:10" ht="36" customHeight="1" x14ac:dyDescent="0.25">
      <c r="A57" s="135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5"/>
      <c r="B58" s="76" t="s">
        <v>158</v>
      </c>
      <c r="C58" s="77"/>
      <c r="D58" s="77"/>
      <c r="E58" s="53"/>
      <c r="F58" s="324">
        <v>9180</v>
      </c>
      <c r="G58" s="324"/>
      <c r="H58" s="324"/>
      <c r="I58" s="324"/>
      <c r="J58" s="325"/>
    </row>
    <row r="59" spans="1:10" ht="24" customHeight="1" thickBot="1" x14ac:dyDescent="0.3">
      <c r="A59" s="135"/>
      <c r="B59" s="27"/>
      <c r="C59" s="38"/>
      <c r="D59" s="38"/>
      <c r="E59" s="38"/>
      <c r="F59" s="184"/>
      <c r="G59" s="210"/>
      <c r="H59" s="210"/>
      <c r="I59" s="210"/>
      <c r="J59" s="211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3"/>
      <c r="F60" s="319">
        <v>32112</v>
      </c>
      <c r="G60" s="319"/>
      <c r="H60" s="319"/>
      <c r="I60" s="319"/>
      <c r="J60" s="320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5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5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5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84" t="s">
        <v>216</v>
      </c>
      <c r="C81" s="85"/>
      <c r="D81" s="85"/>
      <c r="E81" s="328"/>
      <c r="F81" s="59">
        <v>50112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5" t="s">
        <v>113</v>
      </c>
      <c r="B87" s="84" t="s">
        <v>222</v>
      </c>
      <c r="C87" s="85"/>
      <c r="D87" s="85"/>
      <c r="E87" s="328"/>
      <c r="F87" s="324">
        <v>11520</v>
      </c>
      <c r="G87" s="324"/>
      <c r="H87" s="324"/>
      <c r="I87" s="324"/>
      <c r="J87" s="325"/>
    </row>
    <row r="88" spans="1:10" ht="27" customHeight="1" thickBot="1" x14ac:dyDescent="0.3">
      <c r="A88" s="135"/>
      <c r="B88" s="18" t="s">
        <v>187</v>
      </c>
      <c r="C88" s="19"/>
      <c r="D88" s="19"/>
      <c r="E88" s="20"/>
      <c r="F88" s="288"/>
      <c r="G88" s="289"/>
      <c r="H88" s="289"/>
      <c r="I88" s="289"/>
      <c r="J88" s="290"/>
    </row>
    <row r="89" spans="1:10" ht="19.5" customHeight="1" thickBot="1" x14ac:dyDescent="0.3">
      <c r="A89" s="135"/>
      <c r="B89" s="170" t="s">
        <v>188</v>
      </c>
      <c r="C89" s="171"/>
      <c r="D89" s="171"/>
      <c r="E89" s="171"/>
      <c r="F89" s="329"/>
      <c r="G89" s="330"/>
      <c r="H89" s="330"/>
      <c r="I89" s="330"/>
      <c r="J89" s="331"/>
    </row>
    <row r="90" spans="1:10" ht="36" customHeight="1" x14ac:dyDescent="0.25">
      <c r="A90" s="135"/>
      <c r="B90" s="34" t="s">
        <v>189</v>
      </c>
      <c r="C90" s="173"/>
      <c r="D90" s="173"/>
      <c r="E90" s="173"/>
      <c r="F90" s="319">
        <v>60</v>
      </c>
      <c r="G90" s="319"/>
      <c r="H90" s="319"/>
      <c r="I90" s="319"/>
      <c r="J90" s="320"/>
    </row>
    <row r="91" spans="1:10" ht="36" customHeight="1" x14ac:dyDescent="0.25">
      <c r="A91" s="135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5"/>
      <c r="B92" s="76" t="s">
        <v>191</v>
      </c>
      <c r="C92" s="77"/>
      <c r="D92" s="77"/>
      <c r="E92" s="53"/>
      <c r="F92" s="324">
        <v>120</v>
      </c>
      <c r="G92" s="324"/>
      <c r="H92" s="324"/>
      <c r="I92" s="324"/>
      <c r="J92" s="325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9"/>
      <c r="G93" s="326"/>
      <c r="H93" s="326"/>
      <c r="I93" s="326"/>
      <c r="J93" s="327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3"/>
      <c r="F97" s="120">
        <f>H97*1.2</f>
        <v>21600</v>
      </c>
      <c r="G97" s="120">
        <f>H97*1.1</f>
        <v>19800</v>
      </c>
      <c r="H97" s="120">
        <v>18000</v>
      </c>
      <c r="I97" s="120">
        <f>H97*0.75</f>
        <v>13500</v>
      </c>
      <c r="J97" s="332">
        <f>H97*0.5</f>
        <v>9000</v>
      </c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324">
        <v>12600</v>
      </c>
      <c r="G100" s="324"/>
      <c r="H100" s="324"/>
      <c r="I100" s="324"/>
      <c r="J100" s="325"/>
    </row>
    <row r="101" spans="1:10" ht="54" customHeight="1" thickBot="1" x14ac:dyDescent="0.3">
      <c r="A101" s="135"/>
      <c r="B101" s="164" t="s">
        <v>200</v>
      </c>
      <c r="C101" s="165"/>
      <c r="D101" s="165"/>
      <c r="E101" s="165"/>
      <c r="F101" s="209"/>
      <c r="G101" s="326"/>
      <c r="H101" s="326"/>
      <c r="I101" s="326"/>
      <c r="J101" s="327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5"/>
      <c r="B108" s="140"/>
      <c r="C108" s="308"/>
      <c r="D108" s="308"/>
      <c r="E108" s="308"/>
      <c r="F108" s="308"/>
      <c r="G108" s="308"/>
      <c r="H108" s="308"/>
      <c r="I108" s="308"/>
      <c r="J108" s="308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10" ht="27" customHeight="1" x14ac:dyDescent="0.25">
      <c r="A110" s="7" t="s">
        <v>113</v>
      </c>
      <c r="B110" s="129" t="s">
        <v>227</v>
      </c>
      <c r="C110" s="129"/>
      <c r="D110" s="129"/>
      <c r="E110" s="129"/>
      <c r="F110" s="129"/>
      <c r="G110" s="129"/>
      <c r="H110" s="129"/>
      <c r="I110" s="129"/>
    </row>
    <row r="111" spans="1:10" ht="40.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M52" sqref="M5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3330 до 84906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33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29462.399999999998</v>
      </c>
      <c r="G94" s="219">
        <f>H94*1.1</f>
        <v>27007.200000000001</v>
      </c>
      <c r="H94" s="219">
        <v>24552</v>
      </c>
      <c r="I94" s="219">
        <f>H94*0.75</f>
        <v>18414</v>
      </c>
      <c r="J94" s="220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41472</v>
      </c>
      <c r="G97" s="219">
        <f>H97*1.1</f>
        <v>38016</v>
      </c>
      <c r="H97" s="219">
        <v>34560</v>
      </c>
      <c r="I97" s="219">
        <f>H97*0.75</f>
        <v>25920</v>
      </c>
      <c r="J97" s="220">
        <f>H97*0.5</f>
        <v>17280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L51" sqref="L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75096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17884.8</v>
      </c>
      <c r="G94" s="219">
        <f>H94*1.1</f>
        <v>16394.400000000001</v>
      </c>
      <c r="H94" s="219">
        <v>14904</v>
      </c>
      <c r="I94" s="219">
        <f>H94*0.75</f>
        <v>11178</v>
      </c>
      <c r="J94" s="220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25056</v>
      </c>
      <c r="G97" s="219">
        <f>H97*1.1</f>
        <v>22968.000000000004</v>
      </c>
      <c r="H97" s="219">
        <v>20880</v>
      </c>
      <c r="I97" s="219">
        <f>H97*0.75</f>
        <v>15660</v>
      </c>
      <c r="J97" s="220">
        <f>H97*0.5</f>
        <v>10440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7" t="s">
        <v>255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0.5" customHeight="1" x14ac:dyDescent="0.25"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7" customHeight="1" x14ac:dyDescent="0.25">
      <c r="A111" s="7" t="s">
        <v>113</v>
      </c>
      <c r="B111" s="129" t="s">
        <v>208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0.5" customHeight="1" x14ac:dyDescent="0.25"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98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2880 до 34560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8640</v>
      </c>
      <c r="G93" s="219">
        <f>H93*1.1</f>
        <v>7920.0000000000009</v>
      </c>
      <c r="H93" s="219">
        <v>7200</v>
      </c>
      <c r="I93" s="219">
        <f>H93*0.75</f>
        <v>5400</v>
      </c>
      <c r="J93" s="220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12096</v>
      </c>
      <c r="G96" s="219">
        <f>H96*1.1</f>
        <v>11088</v>
      </c>
      <c r="H96" s="219">
        <v>10080</v>
      </c>
      <c r="I96" s="219">
        <f>H96*0.75</f>
        <v>7560</v>
      </c>
      <c r="J96" s="220">
        <f>H96*0.5</f>
        <v>5040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20">
        <f>H99*1.2</f>
        <v>5184</v>
      </c>
      <c r="G99" s="120">
        <f>H99*1.1</f>
        <v>4752</v>
      </c>
      <c r="H99" s="120">
        <v>4320</v>
      </c>
      <c r="I99" s="120">
        <f>H99*0.75</f>
        <v>3240</v>
      </c>
      <c r="J99" s="120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84"/>
      <c r="G107" s="210"/>
      <c r="H107" s="210"/>
      <c r="I107" s="210"/>
      <c r="J107" s="211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6"/>
  <sheetViews>
    <sheetView view="pageBreakPreview" topLeftCell="B1" zoomScale="60" zoomScaleNormal="60" workbookViewId="0">
      <pane ySplit="4" topLeftCell="A159" activePane="bottomLeft" state="frozen"/>
      <selection activeCell="J115" sqref="J115"/>
      <selection pane="bottomLeft" activeCell="B166" sqref="B166:E166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/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257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6" t="s">
        <v>112</v>
      </c>
      <c r="C9" s="337"/>
      <c r="D9" s="337"/>
      <c r="E9" s="338"/>
      <c r="F9" s="339">
        <f>H9*1.2</f>
        <v>88560</v>
      </c>
      <c r="G9" s="339">
        <f>H9*1.1</f>
        <v>81180</v>
      </c>
      <c r="H9" s="339">
        <v>73800</v>
      </c>
      <c r="I9" s="339">
        <f>H9*0.75</f>
        <v>55350</v>
      </c>
      <c r="J9" s="339">
        <f>H9*0.5</f>
        <v>36900</v>
      </c>
    </row>
    <row r="10" spans="1:10" ht="18" customHeight="1" thickBot="1" x14ac:dyDescent="0.3">
      <c r="A10" s="340"/>
      <c r="B10" s="341"/>
      <c r="C10" s="341"/>
      <c r="D10" s="341"/>
      <c r="E10" s="341"/>
      <c r="F10" s="341"/>
      <c r="G10" s="341"/>
      <c r="H10" s="341"/>
      <c r="I10" s="341"/>
      <c r="J10" s="342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3">
        <f>H11*1.2</f>
        <v>123984</v>
      </c>
      <c r="G11" s="343">
        <f>H11*1.1</f>
        <v>113652.00000000001</v>
      </c>
      <c r="H11" s="343">
        <v>103320</v>
      </c>
      <c r="I11" s="343">
        <f>H11*0.75</f>
        <v>77490</v>
      </c>
      <c r="J11" s="343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257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257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4" t="s">
        <v>120</v>
      </c>
      <c r="C22" s="328"/>
      <c r="D22" s="328"/>
      <c r="E22" s="86"/>
      <c r="F22" s="345">
        <v>4032</v>
      </c>
      <c r="G22" s="324"/>
      <c r="H22" s="324"/>
      <c r="I22" s="324"/>
      <c r="J22" s="325"/>
    </row>
    <row r="23" spans="1:10" ht="31.5" customHeight="1" thickBot="1" x14ac:dyDescent="0.3">
      <c r="A23" s="340" t="s">
        <v>257</v>
      </c>
      <c r="B23" s="341"/>
      <c r="C23" s="341"/>
      <c r="D23" s="341"/>
      <c r="E23" s="341"/>
      <c r="F23" s="341"/>
      <c r="G23" s="341"/>
      <c r="H23" s="341"/>
      <c r="I23" s="341"/>
      <c r="J23" s="342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264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265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266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267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4" t="s">
        <v>268</v>
      </c>
      <c r="G65" s="210"/>
      <c r="H65" s="210"/>
      <c r="I65" s="210"/>
      <c r="J65" s="211"/>
    </row>
    <row r="66" spans="1:10" ht="36" customHeight="1" thickBot="1" x14ac:dyDescent="0.3">
      <c r="A66" s="7" t="s">
        <v>111</v>
      </c>
      <c r="B66" s="346" t="s">
        <v>269</v>
      </c>
      <c r="C66" s="347"/>
      <c r="D66" s="347"/>
      <c r="E66" s="348"/>
      <c r="F66" s="349">
        <f>H66*1.2</f>
        <v>88560</v>
      </c>
      <c r="G66" s="350">
        <f>H66*1.1</f>
        <v>81180</v>
      </c>
      <c r="H66" s="350">
        <v>73800</v>
      </c>
      <c r="I66" s="350">
        <f>H66*0.75</f>
        <v>55350</v>
      </c>
      <c r="J66" s="351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4" t="s">
        <v>268</v>
      </c>
      <c r="G67" s="210"/>
      <c r="H67" s="210"/>
      <c r="I67" s="210"/>
      <c r="J67" s="211"/>
    </row>
    <row r="68" spans="1:10" ht="36" customHeight="1" thickBot="1" x14ac:dyDescent="0.3">
      <c r="A68" s="7" t="s">
        <v>111</v>
      </c>
      <c r="B68" s="352" t="s">
        <v>270</v>
      </c>
      <c r="C68" s="353"/>
      <c r="D68" s="353"/>
      <c r="E68" s="354"/>
      <c r="F68" s="355">
        <f>H68*1.2</f>
        <v>99360</v>
      </c>
      <c r="G68" s="120">
        <f>H68*1.1</f>
        <v>91080.000000000015</v>
      </c>
      <c r="H68" s="120">
        <v>82800</v>
      </c>
      <c r="I68" s="120">
        <f>H68*0.75</f>
        <v>62100</v>
      </c>
      <c r="J68" s="332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4" t="s">
        <v>268</v>
      </c>
      <c r="G69" s="210"/>
      <c r="H69" s="210"/>
      <c r="I69" s="210"/>
      <c r="J69" s="211"/>
    </row>
    <row r="70" spans="1:10" ht="36" customHeight="1" thickBot="1" x14ac:dyDescent="0.3">
      <c r="A70" s="7" t="s">
        <v>111</v>
      </c>
      <c r="B70" s="353" t="s">
        <v>271</v>
      </c>
      <c r="C70" s="353"/>
      <c r="D70" s="353"/>
      <c r="E70" s="354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4" t="s">
        <v>268</v>
      </c>
      <c r="G71" s="210"/>
      <c r="H71" s="210"/>
      <c r="I71" s="210"/>
      <c r="J71" s="211"/>
    </row>
    <row r="72" spans="1:10" ht="36" customHeight="1" x14ac:dyDescent="0.25">
      <c r="A72" s="7"/>
      <c r="B72" s="353" t="s">
        <v>272</v>
      </c>
      <c r="C72" s="353"/>
      <c r="D72" s="353"/>
      <c r="E72" s="354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3" t="s">
        <v>273</v>
      </c>
      <c r="C73" s="353"/>
      <c r="D73" s="353"/>
      <c r="E73" s="354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274</v>
      </c>
      <c r="C74" s="35"/>
      <c r="D74" s="35"/>
      <c r="E74" s="35"/>
      <c r="F74" s="119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275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276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277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278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279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280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281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282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283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284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285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286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287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288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289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290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291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292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293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294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295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296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297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298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299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300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301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302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303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304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305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306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307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308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309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310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311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4" t="s">
        <v>211</v>
      </c>
      <c r="C125" s="165"/>
      <c r="D125" s="165"/>
      <c r="E125" s="166"/>
      <c r="F125" s="101" t="str">
        <f>"Цена от "&amp;MIN(F127,F131:F143)&amp;" до "&amp;MAX(F127,F131:F143)</f>
        <v>Цена от 3600 до 308340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312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161</v>
      </c>
      <c r="C133" s="77"/>
      <c r="D133" s="77"/>
      <c r="E133" s="54"/>
      <c r="F133" s="67">
        <v>256140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70740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84888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45540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137700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308340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167</v>
      </c>
      <c r="C139" s="77"/>
      <c r="D139" s="77"/>
      <c r="E139" s="54"/>
      <c r="F139" s="67">
        <v>117000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78" t="s">
        <v>168</v>
      </c>
      <c r="C140" s="79"/>
      <c r="D140" s="79"/>
      <c r="E140" s="36"/>
      <c r="F140" s="67">
        <v>3600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169</v>
      </c>
      <c r="C141" s="77"/>
      <c r="D141" s="77"/>
      <c r="E141" s="54"/>
      <c r="F141" s="67">
        <v>61740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52740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76" t="s">
        <v>172</v>
      </c>
      <c r="C143" s="77"/>
      <c r="D143" s="77"/>
      <c r="E143" s="54"/>
      <c r="F143" s="67">
        <v>70740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173</v>
      </c>
      <c r="C144" s="77"/>
      <c r="D144" s="77"/>
      <c r="E144" s="54"/>
      <c r="F144" s="67">
        <v>11340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75060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3"/>
      <c r="F146" s="67">
        <v>60030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176</v>
      </c>
      <c r="C147" s="77"/>
      <c r="D147" s="77"/>
      <c r="E147" s="54"/>
      <c r="F147" s="67">
        <v>249120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177</v>
      </c>
      <c r="C148" s="77"/>
      <c r="D148" s="77"/>
      <c r="E148" s="54"/>
      <c r="F148" s="67">
        <v>108720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359280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99360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84" t="s">
        <v>180</v>
      </c>
      <c r="C151" s="85"/>
      <c r="D151" s="85"/>
      <c r="E151" s="86"/>
      <c r="F151" s="67">
        <v>119232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181</v>
      </c>
      <c r="C152" s="77"/>
      <c r="D152" s="77"/>
      <c r="E152" s="54"/>
      <c r="F152" s="67">
        <v>64080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182</v>
      </c>
      <c r="C153" s="77"/>
      <c r="D153" s="77"/>
      <c r="E153" s="54"/>
      <c r="F153" s="67">
        <v>192960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432000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8" t="s">
        <v>184</v>
      </c>
      <c r="C155" s="79"/>
      <c r="D155" s="79"/>
      <c r="E155" s="36"/>
      <c r="F155" s="67">
        <v>5040</v>
      </c>
      <c r="G155" s="68"/>
      <c r="H155" s="68"/>
      <c r="I155" s="68"/>
      <c r="J155" s="69"/>
    </row>
    <row r="156" spans="1:10" ht="36" customHeight="1" thickBot="1" x14ac:dyDescent="0.3">
      <c r="A156" s="7" t="s">
        <v>113</v>
      </c>
      <c r="B156" s="76" t="s">
        <v>186</v>
      </c>
      <c r="C156" s="77"/>
      <c r="D156" s="77"/>
      <c r="E156" s="54"/>
      <c r="F156" s="67">
        <v>99360</v>
      </c>
      <c r="G156" s="68"/>
      <c r="H156" s="68"/>
      <c r="I156" s="68"/>
      <c r="J156" s="69"/>
    </row>
    <row r="157" spans="1:10" ht="22.5" customHeight="1" x14ac:dyDescent="0.25">
      <c r="A157" s="7" t="s">
        <v>111</v>
      </c>
      <c r="B157" s="104" t="s">
        <v>188</v>
      </c>
      <c r="C157" s="105"/>
      <c r="D157" s="105"/>
      <c r="E157" s="105"/>
      <c r="F157" s="105"/>
      <c r="G157" s="105"/>
      <c r="H157" s="105"/>
      <c r="I157" s="105"/>
      <c r="J157" s="106"/>
    </row>
    <row r="158" spans="1:10" ht="36" customHeight="1" thickBot="1" x14ac:dyDescent="0.3">
      <c r="A158" s="7"/>
      <c r="B158" s="52" t="s">
        <v>171</v>
      </c>
      <c r="C158" s="96"/>
      <c r="D158" s="96"/>
      <c r="E158" s="97"/>
      <c r="F158" s="67">
        <v>40</v>
      </c>
      <c r="G158" s="68"/>
      <c r="H158" s="68"/>
      <c r="I158" s="68"/>
      <c r="J158" s="69"/>
    </row>
    <row r="159" spans="1:10" ht="36" customHeight="1" thickBot="1" x14ac:dyDescent="0.3">
      <c r="A159" s="7"/>
      <c r="B159" s="98" t="s">
        <v>187</v>
      </c>
      <c r="C159" s="99"/>
      <c r="D159" s="99"/>
      <c r="E159" s="100"/>
      <c r="F159" s="101"/>
      <c r="G159" s="102"/>
      <c r="H159" s="102"/>
      <c r="I159" s="102"/>
      <c r="J159" s="103"/>
    </row>
    <row r="160" spans="1:10" ht="22.5" customHeight="1" thickBot="1" x14ac:dyDescent="0.3">
      <c r="A160" s="7" t="s">
        <v>111</v>
      </c>
      <c r="B160" s="104" t="s">
        <v>188</v>
      </c>
      <c r="C160" s="105"/>
      <c r="D160" s="105"/>
      <c r="E160" s="105"/>
      <c r="F160" s="105"/>
      <c r="G160" s="105"/>
      <c r="H160" s="105"/>
      <c r="I160" s="105"/>
      <c r="J160" s="106"/>
    </row>
    <row r="161" spans="1:10" ht="36" customHeight="1" x14ac:dyDescent="0.25">
      <c r="A161" s="7"/>
      <c r="B161" s="107" t="s">
        <v>189</v>
      </c>
      <c r="C161" s="108"/>
      <c r="D161" s="108"/>
      <c r="E161" s="109"/>
      <c r="F161" s="67">
        <v>60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190</v>
      </c>
      <c r="C162" s="77"/>
      <c r="D162" s="77"/>
      <c r="E162" s="54"/>
      <c r="F162" s="67">
        <v>99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191</v>
      </c>
      <c r="C163" s="77"/>
      <c r="D163" s="77"/>
      <c r="E163" s="54"/>
      <c r="F163" s="67">
        <v>150</v>
      </c>
      <c r="G163" s="68"/>
      <c r="H163" s="68"/>
      <c r="I163" s="68"/>
      <c r="J163" s="69"/>
    </row>
    <row r="164" spans="1:10" ht="36" customHeight="1" thickBot="1" x14ac:dyDescent="0.3">
      <c r="A164" s="7"/>
      <c r="B164" s="18" t="s">
        <v>192</v>
      </c>
      <c r="C164" s="19"/>
      <c r="D164" s="19"/>
      <c r="E164" s="20"/>
      <c r="F164" s="212"/>
      <c r="G164" s="213"/>
      <c r="H164" s="213"/>
      <c r="I164" s="213"/>
      <c r="J164" s="214"/>
    </row>
    <row r="165" spans="1:10" ht="36" customHeight="1" x14ac:dyDescent="0.25">
      <c r="A165" s="7" t="s">
        <v>111</v>
      </c>
      <c r="B165" s="76" t="s">
        <v>253</v>
      </c>
      <c r="C165" s="77"/>
      <c r="D165" s="77"/>
      <c r="E165" s="54"/>
      <c r="F165" s="67">
        <v>71694</v>
      </c>
      <c r="G165" s="68"/>
      <c r="H165" s="68"/>
      <c r="I165" s="68"/>
      <c r="J165" s="69"/>
    </row>
    <row r="166" spans="1:10" ht="36" customHeight="1" x14ac:dyDescent="0.25">
      <c r="A166" s="7" t="s">
        <v>111</v>
      </c>
      <c r="B166" s="76" t="s">
        <v>194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313</v>
      </c>
      <c r="C167" s="77"/>
      <c r="D167" s="77"/>
      <c r="E167" s="54"/>
      <c r="F167" s="67">
        <v>100800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197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thickBot="1" x14ac:dyDescent="0.3">
      <c r="A169" s="7"/>
      <c r="B169" s="76" t="s">
        <v>199</v>
      </c>
      <c r="C169" s="77"/>
      <c r="D169" s="77"/>
      <c r="E169" s="54"/>
      <c r="F169" s="67">
        <v>71694</v>
      </c>
      <c r="G169" s="68"/>
      <c r="H169" s="68"/>
      <c r="I169" s="68"/>
      <c r="J169" s="69"/>
    </row>
    <row r="170" spans="1:10" ht="54" customHeight="1" thickBot="1" x14ac:dyDescent="0.3">
      <c r="A170" s="7"/>
      <c r="B170" s="164" t="s">
        <v>200</v>
      </c>
      <c r="C170" s="165"/>
      <c r="D170" s="165"/>
      <c r="E170" s="166"/>
      <c r="F170" s="101"/>
      <c r="G170" s="102"/>
      <c r="H170" s="102"/>
      <c r="I170" s="102"/>
      <c r="J170" s="103"/>
    </row>
    <row r="171" spans="1:10" ht="28.5" customHeight="1" thickBot="1" x14ac:dyDescent="0.3">
      <c r="A171" s="7"/>
      <c r="B171" s="356" t="s">
        <v>188</v>
      </c>
      <c r="C171" s="357"/>
      <c r="D171" s="357"/>
      <c r="E171" s="357"/>
      <c r="F171" s="357"/>
      <c r="G171" s="357"/>
      <c r="H171" s="357"/>
      <c r="I171" s="357"/>
      <c r="J171" s="358"/>
    </row>
    <row r="172" spans="1:10" ht="28.5" customHeight="1" x14ac:dyDescent="0.25">
      <c r="A172" s="7"/>
      <c r="B172" s="78" t="s">
        <v>201</v>
      </c>
      <c r="C172" s="79"/>
      <c r="D172" s="79"/>
      <c r="E172" s="36"/>
      <c r="F172" s="80">
        <v>90</v>
      </c>
      <c r="G172" s="81"/>
      <c r="H172" s="81"/>
      <c r="I172" s="81"/>
      <c r="J172" s="82"/>
    </row>
    <row r="173" spans="1:10" ht="28.5" customHeight="1" x14ac:dyDescent="0.25">
      <c r="A173" s="7"/>
      <c r="B173" s="76" t="s">
        <v>202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203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90</v>
      </c>
      <c r="G175" s="68"/>
      <c r="H175" s="68"/>
      <c r="I175" s="68"/>
      <c r="J175" s="69"/>
    </row>
    <row r="176" spans="1:10" ht="28.5" customHeight="1" thickBot="1" x14ac:dyDescent="0.3">
      <c r="A176" s="7"/>
      <c r="B176" s="76" t="s">
        <v>205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4" customHeight="1" thickBot="1" x14ac:dyDescent="0.3">
      <c r="A177" s="7" t="s">
        <v>111</v>
      </c>
      <c r="B177" s="27"/>
      <c r="C177" s="38"/>
      <c r="D177" s="38"/>
      <c r="E177" s="39"/>
      <c r="F177" s="40"/>
      <c r="G177" s="41"/>
      <c r="H177" s="41"/>
      <c r="I177" s="41"/>
      <c r="J177" s="42"/>
    </row>
    <row r="178" spans="1:10" ht="54" customHeight="1" thickBot="1" x14ac:dyDescent="0.3">
      <c r="A178" s="7" t="s">
        <v>111</v>
      </c>
      <c r="B178" s="359" t="s">
        <v>314</v>
      </c>
      <c r="C178" s="360"/>
      <c r="D178" s="360"/>
      <c r="E178" s="361"/>
      <c r="F178" s="362"/>
      <c r="G178" s="363"/>
      <c r="H178" s="363"/>
      <c r="I178" s="363"/>
      <c r="J178" s="364"/>
    </row>
    <row r="179" spans="1:10" ht="36" customHeight="1" thickBot="1" x14ac:dyDescent="0.3">
      <c r="A179" s="7" t="s">
        <v>111</v>
      </c>
      <c r="B179" s="365" t="s">
        <v>315</v>
      </c>
      <c r="C179" s="366"/>
      <c r="D179" s="366"/>
      <c r="E179" s="367"/>
      <c r="F179" s="368"/>
      <c r="G179" s="368"/>
      <c r="H179" s="368"/>
      <c r="I179" s="368"/>
      <c r="J179" s="369"/>
    </row>
    <row r="180" spans="1:10" ht="36" customHeight="1" thickBot="1" x14ac:dyDescent="0.3">
      <c r="A180" s="7"/>
      <c r="B180" s="365" t="s">
        <v>316</v>
      </c>
      <c r="C180" s="366"/>
      <c r="D180" s="366"/>
      <c r="E180" s="367"/>
      <c r="F180" s="368"/>
      <c r="G180" s="368"/>
      <c r="H180" s="368"/>
      <c r="I180" s="368"/>
      <c r="J180" s="368"/>
    </row>
    <row r="181" spans="1:10" ht="18" customHeight="1" x14ac:dyDescent="0.25">
      <c r="A181" s="7"/>
      <c r="B181" s="124"/>
      <c r="C181" s="125"/>
      <c r="D181" s="125"/>
      <c r="E181" s="125"/>
      <c r="F181" s="126"/>
      <c r="G181" s="126"/>
      <c r="H181" s="126"/>
      <c r="I181" s="126"/>
      <c r="J181" s="126"/>
    </row>
    <row r="182" spans="1:10" ht="67.5" customHeight="1" x14ac:dyDescent="0.25">
      <c r="A182" s="7"/>
      <c r="B182" s="127" t="s">
        <v>317</v>
      </c>
      <c r="C182" s="127"/>
      <c r="D182" s="127"/>
      <c r="E182" s="127"/>
      <c r="F182" s="127"/>
      <c r="G182" s="127"/>
      <c r="H182" s="127"/>
      <c r="I182" s="127"/>
      <c r="J182" s="127"/>
    </row>
    <row r="183" spans="1:10" ht="27" customHeight="1" x14ac:dyDescent="0.25">
      <c r="A183" s="7" t="s">
        <v>113</v>
      </c>
      <c r="B183" s="127" t="s">
        <v>208</v>
      </c>
      <c r="C183" s="127"/>
      <c r="D183" s="127"/>
      <c r="E183" s="127"/>
      <c r="F183" s="127"/>
      <c r="G183" s="127"/>
      <c r="H183" s="127"/>
      <c r="I183" s="127"/>
      <c r="J183" s="127"/>
    </row>
    <row r="184" spans="1:10" ht="18" customHeight="1" x14ac:dyDescent="0.25">
      <c r="A184" s="7"/>
      <c r="B184" s="124"/>
      <c r="C184" s="125"/>
      <c r="D184" s="125"/>
      <c r="E184" s="125"/>
      <c r="F184" s="126"/>
      <c r="G184" s="126"/>
      <c r="H184" s="126"/>
      <c r="I184" s="126"/>
      <c r="J184" s="126"/>
    </row>
    <row r="185" spans="1:10" s="241" customFormat="1" ht="36" customHeight="1" thickBot="1" x14ac:dyDescent="0.3">
      <c r="B185" s="242" t="s">
        <v>237</v>
      </c>
      <c r="C185" s="242"/>
      <c r="D185" s="242"/>
      <c r="E185" s="242"/>
      <c r="F185" s="242"/>
      <c r="G185" s="242"/>
      <c r="H185" s="242"/>
      <c r="I185" s="242"/>
    </row>
    <row r="186" spans="1:10" s="132" customFormat="1" ht="36" customHeight="1" thickBot="1" x14ac:dyDescent="0.3">
      <c r="B186" s="243" t="s">
        <v>238</v>
      </c>
      <c r="C186" s="244"/>
      <c r="D186" s="244"/>
      <c r="E186" s="244"/>
      <c r="F186" s="244"/>
      <c r="G186" s="244"/>
      <c r="H186" s="244"/>
      <c r="I186" s="245"/>
    </row>
    <row r="187" spans="1:10" ht="82.5" customHeight="1" thickBot="1" x14ac:dyDescent="0.3">
      <c r="B187" s="279" t="s">
        <v>239</v>
      </c>
      <c r="C187" s="280"/>
      <c r="D187" s="281" t="s">
        <v>240</v>
      </c>
      <c r="E187" s="251"/>
      <c r="F187" s="252"/>
      <c r="G187" s="251" t="s">
        <v>241</v>
      </c>
      <c r="H187" s="251"/>
      <c r="I187" s="252"/>
      <c r="J187" s="9"/>
    </row>
    <row r="188" spans="1:10" ht="36" customHeight="1" x14ac:dyDescent="0.25">
      <c r="B188" s="282" t="s">
        <v>242</v>
      </c>
      <c r="C188" s="283"/>
      <c r="D188" s="258" t="s">
        <v>243</v>
      </c>
      <c r="E188" s="258"/>
      <c r="F188" s="258"/>
      <c r="G188" s="284">
        <v>2190</v>
      </c>
      <c r="H188" s="258"/>
      <c r="I188" s="259"/>
      <c r="J188" s="9"/>
    </row>
    <row r="189" spans="1:10" ht="36" customHeight="1" x14ac:dyDescent="0.25">
      <c r="B189" s="285" t="s">
        <v>244</v>
      </c>
      <c r="C189" s="286"/>
      <c r="D189" s="265"/>
      <c r="E189" s="265"/>
      <c r="F189" s="265"/>
      <c r="G189" s="287">
        <v>1590</v>
      </c>
      <c r="H189" s="265"/>
      <c r="I189" s="266"/>
      <c r="J189" s="9"/>
    </row>
    <row r="190" spans="1:10" ht="36" customHeight="1" x14ac:dyDescent="0.25">
      <c r="B190" s="285" t="s">
        <v>245</v>
      </c>
      <c r="C190" s="286"/>
      <c r="D190" s="265"/>
      <c r="E190" s="265"/>
      <c r="F190" s="265"/>
      <c r="G190" s="287">
        <v>1440</v>
      </c>
      <c r="H190" s="265"/>
      <c r="I190" s="266"/>
      <c r="J190" s="9"/>
    </row>
    <row r="191" spans="1:10" ht="54" customHeight="1" x14ac:dyDescent="0.25">
      <c r="B191" s="285" t="s">
        <v>246</v>
      </c>
      <c r="C191" s="286"/>
      <c r="D191" s="265"/>
      <c r="E191" s="265"/>
      <c r="F191" s="265"/>
      <c r="G191" s="287">
        <v>1290</v>
      </c>
      <c r="H191" s="265"/>
      <c r="I191" s="266"/>
      <c r="J191" s="9"/>
    </row>
    <row r="192" spans="1:10" ht="15" customHeight="1" x14ac:dyDescent="0.25">
      <c r="B192" s="370"/>
      <c r="C192" s="370"/>
      <c r="D192" s="371"/>
      <c r="E192" s="371"/>
      <c r="F192" s="371"/>
      <c r="G192" s="372"/>
      <c r="H192" s="371"/>
      <c r="I192" s="371"/>
      <c r="J192" s="9"/>
    </row>
    <row r="193" spans="1:10" ht="40.5" customHeight="1" x14ac:dyDescent="0.25">
      <c r="A193" s="7"/>
      <c r="B193" s="131" t="s">
        <v>209</v>
      </c>
      <c r="C193" s="131"/>
      <c r="D193" s="131"/>
      <c r="E193" s="131"/>
      <c r="F193" s="131"/>
      <c r="G193" s="131"/>
      <c r="H193" s="131"/>
      <c r="I193" s="131"/>
      <c r="J193" s="131"/>
    </row>
    <row r="194" spans="1:10" ht="23.25" x14ac:dyDescent="0.25">
      <c r="A194" s="373" t="s">
        <v>318</v>
      </c>
      <c r="B194" s="373"/>
      <c r="C194" s="373"/>
      <c r="D194" s="373"/>
      <c r="E194" s="373"/>
      <c r="F194" s="373"/>
      <c r="G194" s="373"/>
      <c r="H194" s="373"/>
      <c r="I194" s="9"/>
      <c r="J194" s="9"/>
    </row>
    <row r="195" spans="1:10" ht="25.5" x14ac:dyDescent="0.35">
      <c r="A195" s="374" t="s">
        <v>319</v>
      </c>
      <c r="B195" s="374"/>
      <c r="C195" s="374"/>
      <c r="D195" s="374"/>
      <c r="E195" s="375" t="s">
        <v>320</v>
      </c>
      <c r="F195" s="376"/>
      <c r="G195" s="376"/>
      <c r="H195" s="9"/>
      <c r="I195" s="9"/>
      <c r="J195" s="9"/>
    </row>
    <row r="196" spans="1:10" ht="25.5" x14ac:dyDescent="0.35">
      <c r="A196" s="377" t="s">
        <v>321</v>
      </c>
      <c r="B196" s="377"/>
      <c r="C196" s="377"/>
      <c r="D196" s="377"/>
      <c r="E196" s="378">
        <v>1</v>
      </c>
      <c r="F196" s="376"/>
      <c r="G196" s="376"/>
      <c r="H196" s="9"/>
      <c r="I196" s="9"/>
      <c r="J196" s="9"/>
    </row>
    <row r="197" spans="1:10" ht="25.5" x14ac:dyDescent="0.35">
      <c r="A197" s="377">
        <v>2</v>
      </c>
      <c r="B197" s="377"/>
      <c r="C197" s="377"/>
      <c r="D197" s="377"/>
      <c r="E197" s="379">
        <v>1.1000000000000001</v>
      </c>
      <c r="F197" s="376"/>
      <c r="G197" s="376"/>
      <c r="H197" s="9"/>
      <c r="I197" s="9"/>
      <c r="J197" s="9"/>
    </row>
    <row r="198" spans="1:10" ht="25.5" x14ac:dyDescent="0.35">
      <c r="A198" s="377">
        <v>3</v>
      </c>
      <c r="B198" s="377"/>
      <c r="C198" s="377"/>
      <c r="D198" s="377"/>
      <c r="E198" s="379">
        <v>1.2</v>
      </c>
      <c r="F198" s="376"/>
      <c r="G198" s="376"/>
      <c r="H198" s="9"/>
      <c r="I198" s="9"/>
      <c r="J198" s="9"/>
    </row>
    <row r="199" spans="1:10" ht="25.5" x14ac:dyDescent="0.35">
      <c r="A199" s="377" t="s">
        <v>322</v>
      </c>
      <c r="B199" s="377"/>
      <c r="C199" s="377"/>
      <c r="D199" s="377"/>
      <c r="E199" s="379">
        <v>1.25</v>
      </c>
      <c r="F199" s="376"/>
      <c r="G199" s="376"/>
      <c r="H199" s="9"/>
      <c r="I199" s="9"/>
      <c r="J199" s="9"/>
    </row>
    <row r="200" spans="1:10" ht="25.5" x14ac:dyDescent="0.35">
      <c r="A200" s="377" t="s">
        <v>323</v>
      </c>
      <c r="B200" s="377"/>
      <c r="C200" s="377"/>
      <c r="D200" s="377"/>
      <c r="E200" s="379">
        <v>1.3</v>
      </c>
      <c r="F200" s="376"/>
      <c r="G200" s="376"/>
      <c r="H200" s="9"/>
      <c r="I200" s="9"/>
      <c r="J200" s="9"/>
    </row>
    <row r="201" spans="1:10" ht="25.5" x14ac:dyDescent="0.35">
      <c r="A201" s="377" t="s">
        <v>324</v>
      </c>
      <c r="B201" s="377"/>
      <c r="C201" s="377"/>
      <c r="D201" s="377"/>
      <c r="E201" s="379">
        <v>1.35</v>
      </c>
      <c r="F201" s="376"/>
      <c r="G201" s="376"/>
      <c r="H201" s="9"/>
      <c r="I201" s="9"/>
      <c r="J201" s="9"/>
    </row>
    <row r="202" spans="1:10" ht="25.5" x14ac:dyDescent="0.35">
      <c r="A202" s="377" t="s">
        <v>325</v>
      </c>
      <c r="B202" s="377"/>
      <c r="C202" s="377"/>
      <c r="D202" s="377"/>
      <c r="E202" s="379">
        <v>1.4</v>
      </c>
      <c r="F202" s="376"/>
      <c r="G202" s="376"/>
      <c r="H202" s="9"/>
      <c r="I202" s="9"/>
      <c r="J202" s="9"/>
    </row>
    <row r="203" spans="1:10" ht="25.5" x14ac:dyDescent="0.35">
      <c r="A203" s="377" t="s">
        <v>326</v>
      </c>
      <c r="B203" s="377"/>
      <c r="C203" s="377"/>
      <c r="D203" s="377"/>
      <c r="E203" s="379">
        <v>1.45</v>
      </c>
      <c r="F203" s="376"/>
      <c r="G203" s="376"/>
      <c r="H203" s="9"/>
      <c r="I203" s="9"/>
      <c r="J203" s="9"/>
    </row>
    <row r="204" spans="1:10" ht="25.5" x14ac:dyDescent="0.35">
      <c r="A204" s="377" t="s">
        <v>327</v>
      </c>
      <c r="B204" s="377"/>
      <c r="C204" s="377"/>
      <c r="D204" s="377"/>
      <c r="E204" s="379">
        <v>1.5</v>
      </c>
      <c r="F204" s="376"/>
      <c r="G204" s="376"/>
      <c r="H204" s="9"/>
      <c r="I204" s="9"/>
      <c r="J204" s="9"/>
    </row>
    <row r="205" spans="1:10" ht="25.5" x14ac:dyDescent="0.35">
      <c r="A205" s="377" t="s">
        <v>328</v>
      </c>
      <c r="B205" s="377"/>
      <c r="C205" s="377"/>
      <c r="D205" s="377"/>
      <c r="E205" s="379">
        <v>2</v>
      </c>
      <c r="F205" s="376"/>
      <c r="G205" s="376"/>
      <c r="H205" s="9"/>
      <c r="I205" s="9"/>
      <c r="J205" s="9"/>
    </row>
    <row r="206" spans="1:10" ht="53.25" customHeight="1" x14ac:dyDescent="0.25">
      <c r="A206" s="380" t="s">
        <v>329</v>
      </c>
      <c r="B206" s="380"/>
      <c r="C206" s="380"/>
      <c r="D206" s="380"/>
      <c r="E206" s="380"/>
      <c r="F206" s="380"/>
      <c r="G206" s="380"/>
      <c r="H206" s="380"/>
      <c r="I206" s="9"/>
      <c r="J206" s="9"/>
    </row>
  </sheetData>
  <sheetProtection selectLockedCells="1" selectUnlockedCells="1"/>
  <mergeCells count="370">
    <mergeCell ref="A205:D205"/>
    <mergeCell ref="A206:H206"/>
    <mergeCell ref="A199:D199"/>
    <mergeCell ref="A200:D200"/>
    <mergeCell ref="A201:D201"/>
    <mergeCell ref="A202:D202"/>
    <mergeCell ref="A203:D203"/>
    <mergeCell ref="A204:D204"/>
    <mergeCell ref="B193:J193"/>
    <mergeCell ref="A194:H194"/>
    <mergeCell ref="A195:D195"/>
    <mergeCell ref="A196:D196"/>
    <mergeCell ref="A197:D197"/>
    <mergeCell ref="A198:D198"/>
    <mergeCell ref="B188:C188"/>
    <mergeCell ref="D188:F191"/>
    <mergeCell ref="G188:I188"/>
    <mergeCell ref="B189:C189"/>
    <mergeCell ref="G189:I189"/>
    <mergeCell ref="B190:C190"/>
    <mergeCell ref="G190:I190"/>
    <mergeCell ref="B191:C191"/>
    <mergeCell ref="G191:I191"/>
    <mergeCell ref="B182:J182"/>
    <mergeCell ref="B183:J183"/>
    <mergeCell ref="B185:I185"/>
    <mergeCell ref="B186:I186"/>
    <mergeCell ref="B187:C187"/>
    <mergeCell ref="D187:F187"/>
    <mergeCell ref="G187:I187"/>
    <mergeCell ref="B177:E177"/>
    <mergeCell ref="F177:J177"/>
    <mergeCell ref="B178:E178"/>
    <mergeCell ref="F178:J178"/>
    <mergeCell ref="B179:E179"/>
    <mergeCell ref="B180:E180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B157:J157"/>
    <mergeCell ref="B158:E158"/>
    <mergeCell ref="F158:J158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89" activePane="bottomLeft" state="frozen"/>
      <selection activeCell="J115" sqref="J115"/>
      <selection pane="bottomLeft" activeCell="B98" sqref="B98:E9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330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3366 до 65973,6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23760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11880.000000000002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8316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17820.000000000004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19800.000000000004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21780.000000000004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65736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3366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11880.000000000002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65973.600000000006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5940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50976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30960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23284.800000000003</v>
      </c>
      <c r="G94" s="219">
        <f>H94*1.1</f>
        <v>21344.400000000005</v>
      </c>
      <c r="H94" s="219">
        <v>19404.000000000004</v>
      </c>
      <c r="I94" s="219">
        <f>H94*0.75</f>
        <v>14553.000000000004</v>
      </c>
      <c r="J94" s="220">
        <f>H94*0.5</f>
        <v>9702.0000000000018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29700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23760.000000000004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32832</v>
      </c>
      <c r="G97" s="219">
        <f>H97*1.1</f>
        <v>30096.000000000004</v>
      </c>
      <c r="H97" s="219">
        <v>27360</v>
      </c>
      <c r="I97" s="219">
        <f>H97*0.75</f>
        <v>20520</v>
      </c>
      <c r="J97" s="220">
        <f>H97*0.5</f>
        <v>13680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41760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17582.399999999998</v>
      </c>
      <c r="G100" s="120">
        <f>H100*1.1</f>
        <v>16117.2</v>
      </c>
      <c r="H100" s="120">
        <v>14652</v>
      </c>
      <c r="I100" s="120">
        <f>H100*0.75</f>
        <v>10989</v>
      </c>
      <c r="J100" s="120">
        <f>H100*0.5</f>
        <v>7326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4" activePane="bottomLeft" state="frozen"/>
      <selection activeCell="J115" sqref="J115"/>
      <selection pane="bottomLeft" activeCell="J113" sqref="J113"/>
    </sheetView>
  </sheetViews>
  <sheetFormatPr defaultColWidth="24" defaultRowHeight="21" outlineLevelRow="1" x14ac:dyDescent="0.25"/>
  <cols>
    <col min="1" max="1" width="24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1" t="s">
        <v>105</v>
      </c>
      <c r="C6" s="382"/>
      <c r="D6" s="382"/>
      <c r="E6" s="383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27"/>
      <c r="C7" s="28"/>
      <c r="D7" s="28"/>
      <c r="E7" s="29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7" t="s">
        <v>331</v>
      </c>
      <c r="C21" s="108"/>
      <c r="D21" s="108"/>
      <c r="E21" s="109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332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333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334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335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336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337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338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339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340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341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342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343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344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345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346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347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348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349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350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4" t="s">
        <v>142</v>
      </c>
      <c r="C41" s="385"/>
      <c r="D41" s="385"/>
      <c r="E41" s="386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7" t="s">
        <v>152</v>
      </c>
      <c r="C51" s="388"/>
      <c r="D51" s="388"/>
      <c r="E51" s="389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12" t="str">
        <f>"Цена от "&amp;MIN(F56,F60:J61,H94,F62:J73)&amp;" до "&amp;MAX(F56,,H94,F60:J61,F62:J73)</f>
        <v>Цена от 6300 до 126000</v>
      </c>
      <c r="G54" s="213"/>
      <c r="H54" s="213"/>
      <c r="I54" s="213"/>
      <c r="J54" s="214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4"/>
      <c r="D56" s="234"/>
      <c r="E56" s="235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36" t="s">
        <v>157</v>
      </c>
      <c r="C57" s="237"/>
      <c r="D57" s="237"/>
      <c r="E57" s="238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36" t="s">
        <v>158</v>
      </c>
      <c r="C58" s="237"/>
      <c r="D58" s="237"/>
      <c r="E58" s="238"/>
      <c r="F58" s="93">
        <v>10800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34"/>
      <c r="D60" s="234"/>
      <c r="E60" s="235"/>
      <c r="F60" s="80">
        <v>27000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54000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54360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45000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41400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63360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76032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8">
        <f>H94*1.2</f>
        <v>23760</v>
      </c>
      <c r="G94" s="219">
        <f>H94*1.1</f>
        <v>21780</v>
      </c>
      <c r="H94" s="219">
        <v>19800</v>
      </c>
      <c r="I94" s="219">
        <f>H94*0.75</f>
        <v>14850</v>
      </c>
      <c r="J94" s="220">
        <f>H94*0.5</f>
        <v>9900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33696</v>
      </c>
      <c r="G97" s="219">
        <f>H97*1.1</f>
        <v>30888.000000000004</v>
      </c>
      <c r="H97" s="219">
        <v>28080</v>
      </c>
      <c r="I97" s="219">
        <f>H97*0.75</f>
        <v>21060</v>
      </c>
      <c r="J97" s="220">
        <f>H97*0.5</f>
        <v>14040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23760</v>
      </c>
      <c r="G100" s="120">
        <f>H100*1.1</f>
        <v>21780</v>
      </c>
      <c r="H100" s="120">
        <v>19800</v>
      </c>
      <c r="I100" s="120">
        <f>H100*0.75</f>
        <v>14850</v>
      </c>
      <c r="J100" s="120">
        <f>H100*0.5</f>
        <v>9900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s="178" customFormat="1" ht="24" thickBot="1" x14ac:dyDescent="0.3">
      <c r="A109" s="390"/>
      <c r="B109" s="176"/>
      <c r="C109" s="176"/>
      <c r="D109" s="176"/>
      <c r="E109" s="176"/>
      <c r="F109" s="177"/>
      <c r="G109" s="177"/>
      <c r="H109" s="177"/>
      <c r="I109" s="177"/>
      <c r="J109" s="177"/>
    </row>
    <row r="110" spans="1:10" s="178" customFormat="1" ht="24" thickBot="1" x14ac:dyDescent="0.3">
      <c r="A110" s="390"/>
      <c r="B110" s="243" t="s">
        <v>238</v>
      </c>
      <c r="C110" s="244"/>
      <c r="D110" s="244"/>
      <c r="E110" s="244"/>
      <c r="F110" s="244"/>
      <c r="G110" s="244"/>
      <c r="H110" s="244"/>
      <c r="I110" s="245"/>
      <c r="J110" s="177"/>
    </row>
    <row r="111" spans="1:10" s="178" customFormat="1" ht="69.75" customHeight="1" thickBot="1" x14ac:dyDescent="0.3">
      <c r="A111" s="390"/>
      <c r="B111" s="279" t="s">
        <v>239</v>
      </c>
      <c r="C111" s="280"/>
      <c r="D111" s="281" t="s">
        <v>240</v>
      </c>
      <c r="E111" s="251"/>
      <c r="F111" s="252"/>
      <c r="G111" s="251" t="s">
        <v>241</v>
      </c>
      <c r="H111" s="251"/>
      <c r="I111" s="252"/>
      <c r="J111" s="177"/>
    </row>
    <row r="112" spans="1:10" s="178" customFormat="1" ht="23.25" x14ac:dyDescent="0.25">
      <c r="A112" s="390"/>
      <c r="B112" s="282" t="s">
        <v>242</v>
      </c>
      <c r="C112" s="283"/>
      <c r="D112" s="258" t="s">
        <v>243</v>
      </c>
      <c r="E112" s="258"/>
      <c r="F112" s="258"/>
      <c r="G112" s="284">
        <v>2190</v>
      </c>
      <c r="H112" s="258"/>
      <c r="I112" s="259"/>
      <c r="J112" s="177"/>
    </row>
    <row r="113" spans="1:10" s="178" customFormat="1" ht="23.25" x14ac:dyDescent="0.25">
      <c r="A113" s="390"/>
      <c r="B113" s="285" t="s">
        <v>244</v>
      </c>
      <c r="C113" s="286"/>
      <c r="D113" s="265"/>
      <c r="E113" s="265"/>
      <c r="F113" s="265"/>
      <c r="G113" s="287">
        <v>1590</v>
      </c>
      <c r="H113" s="265"/>
      <c r="I113" s="266"/>
      <c r="J113" s="177"/>
    </row>
    <row r="114" spans="1:10" s="178" customFormat="1" ht="23.25" x14ac:dyDescent="0.25">
      <c r="A114" s="390"/>
      <c r="B114" s="285" t="s">
        <v>245</v>
      </c>
      <c r="C114" s="286"/>
      <c r="D114" s="265"/>
      <c r="E114" s="265"/>
      <c r="F114" s="265"/>
      <c r="G114" s="287">
        <v>1440</v>
      </c>
      <c r="H114" s="265"/>
      <c r="I114" s="266"/>
      <c r="J114" s="177"/>
    </row>
    <row r="115" spans="1:10" s="178" customFormat="1" ht="75" customHeight="1" x14ac:dyDescent="0.25">
      <c r="A115" s="390"/>
      <c r="B115" s="285" t="s">
        <v>246</v>
      </c>
      <c r="C115" s="286"/>
      <c r="D115" s="265"/>
      <c r="E115" s="265"/>
      <c r="F115" s="265"/>
      <c r="G115" s="287">
        <v>1290</v>
      </c>
      <c r="H115" s="265"/>
      <c r="I115" s="266"/>
      <c r="J115" s="177"/>
    </row>
    <row r="116" spans="1:10" s="178" customFormat="1" ht="23.25" x14ac:dyDescent="0.25">
      <c r="A116" s="390"/>
      <c r="B116" s="176"/>
      <c r="C116" s="176"/>
      <c r="D116" s="176"/>
      <c r="E116" s="176"/>
      <c r="F116" s="177"/>
      <c r="G116" s="177"/>
      <c r="H116" s="177"/>
      <c r="I116" s="177"/>
      <c r="J116" s="177"/>
    </row>
    <row r="117" spans="1:10" ht="18" customHeight="1" x14ac:dyDescent="0.25">
      <c r="B117" s="124"/>
      <c r="C117" s="125"/>
      <c r="D117" s="125"/>
      <c r="E117" s="125"/>
      <c r="F117" s="126"/>
      <c r="G117" s="126"/>
      <c r="H117" s="126"/>
      <c r="I117" s="126"/>
      <c r="J117" s="126"/>
    </row>
    <row r="118" spans="1:10" ht="67.5" customHeight="1" x14ac:dyDescent="0.25">
      <c r="B118" s="127" t="s">
        <v>252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40.5" customHeight="1" x14ac:dyDescent="0.25">
      <c r="B119" s="127" t="s">
        <v>207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27" customHeight="1" x14ac:dyDescent="0.25">
      <c r="A120" s="7" t="s">
        <v>113</v>
      </c>
      <c r="B120" s="129" t="s">
        <v>208</v>
      </c>
      <c r="C120" s="129"/>
      <c r="D120" s="129"/>
      <c r="E120" s="129"/>
      <c r="F120" s="129"/>
      <c r="G120" s="129"/>
      <c r="H120" s="129"/>
      <c r="I120" s="129"/>
      <c r="J120" s="129"/>
    </row>
    <row r="121" spans="1:10" ht="40.5" customHeight="1" x14ac:dyDescent="0.25">
      <c r="B121" s="131" t="s">
        <v>209</v>
      </c>
      <c r="C121" s="131"/>
      <c r="D121" s="131"/>
      <c r="E121" s="131"/>
      <c r="F121" s="131"/>
      <c r="G121" s="131"/>
      <c r="H121" s="131"/>
      <c r="I121" s="131"/>
      <c r="J121" s="131"/>
    </row>
    <row r="122" spans="1:10" ht="18" customHeight="1" x14ac:dyDescent="0.25"/>
  </sheetData>
  <sheetProtection selectLockedCells="1" selectUnlockedCells="1"/>
  <mergeCells count="218">
    <mergeCell ref="B121:J121"/>
    <mergeCell ref="G114:I114"/>
    <mergeCell ref="B115:C115"/>
    <mergeCell ref="G115:I115"/>
    <mergeCell ref="B118:J118"/>
    <mergeCell ref="B119:J119"/>
    <mergeCell ref="B120:J120"/>
    <mergeCell ref="B110:I110"/>
    <mergeCell ref="B111:C111"/>
    <mergeCell ref="D111:F111"/>
    <mergeCell ref="G111:I111"/>
    <mergeCell ref="B112:C112"/>
    <mergeCell ref="D112:F115"/>
    <mergeCell ref="G112:I112"/>
    <mergeCell ref="B113:C113"/>
    <mergeCell ref="G113:I113"/>
    <mergeCell ref="B114:C114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17" activePane="bottomLeft" state="frozen"/>
      <selection activeCell="J115" sqref="J115"/>
      <selection pane="bottomLeft" activeCell="L125" sqref="L12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1080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"&amp;MIN(F50:F70)&amp;" до "&amp;MAX(F50:F70)</f>
        <v>Цена от 6552 до 131040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6552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131040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4" t="s">
        <v>211</v>
      </c>
      <c r="C83" s="165"/>
      <c r="D83" s="165"/>
      <c r="E83" s="166"/>
      <c r="F83" s="101" t="str">
        <f>"Цена от "&amp;MIN(F85,F89:F101)&amp;" до "&amp;MAX(F85,F89:F101)</f>
        <v>Цена от 3402 до 83700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161</v>
      </c>
      <c r="C91" s="77"/>
      <c r="D91" s="77"/>
      <c r="E91" s="54"/>
      <c r="F91" s="67">
        <v>47808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27000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19458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23220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83700</v>
      </c>
      <c r="G96" s="68"/>
      <c r="H96" s="68"/>
      <c r="I96" s="68"/>
      <c r="J96" s="69"/>
    </row>
    <row r="97" spans="1:10" ht="36" customHeight="1" x14ac:dyDescent="0.25">
      <c r="A97" s="7"/>
      <c r="B97" s="76" t="s">
        <v>167</v>
      </c>
      <c r="C97" s="77"/>
      <c r="D97" s="77"/>
      <c r="E97" s="54"/>
      <c r="F97" s="67">
        <v>66348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168</v>
      </c>
      <c r="C98" s="79"/>
      <c r="D98" s="79"/>
      <c r="E98" s="36"/>
      <c r="F98" s="67">
        <v>3402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17568</v>
      </c>
      <c r="G99" s="68"/>
      <c r="H99" s="68"/>
      <c r="I99" s="68"/>
      <c r="J99" s="69"/>
    </row>
    <row r="100" spans="1:10" ht="36" customHeight="1" x14ac:dyDescent="0.25">
      <c r="B100" s="76" t="s">
        <v>170</v>
      </c>
      <c r="C100" s="77"/>
      <c r="D100" s="77"/>
      <c r="E100" s="54"/>
      <c r="F100" s="67">
        <v>13824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172</v>
      </c>
      <c r="C101" s="77"/>
      <c r="D101" s="77"/>
      <c r="E101" s="54"/>
      <c r="F101" s="67">
        <v>8100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173</v>
      </c>
      <c r="C102" s="77"/>
      <c r="D102" s="77"/>
      <c r="E102" s="54"/>
      <c r="F102" s="67">
        <v>4536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40860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67">
        <v>30060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176</v>
      </c>
      <c r="C105" s="77"/>
      <c r="D105" s="77"/>
      <c r="E105" s="54"/>
      <c r="F105" s="67">
        <v>56880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45360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100800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56880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180</v>
      </c>
      <c r="C109" s="85"/>
      <c r="D109" s="85"/>
      <c r="E109" s="86"/>
      <c r="F109" s="67">
        <v>68256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41040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48960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176400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184</v>
      </c>
      <c r="C113" s="79"/>
      <c r="D113" s="79"/>
      <c r="E113" s="36"/>
      <c r="F113" s="67">
        <v>7200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186</v>
      </c>
      <c r="C114" s="77"/>
      <c r="D114" s="77"/>
      <c r="E114" s="54"/>
      <c r="F114" s="67">
        <v>17280</v>
      </c>
      <c r="G114" s="68"/>
      <c r="H114" s="68"/>
      <c r="I114" s="68"/>
      <c r="J114" s="69"/>
    </row>
    <row r="115" spans="1:10" ht="22.5" customHeight="1" x14ac:dyDescent="0.25">
      <c r="A115" s="7" t="s">
        <v>111</v>
      </c>
      <c r="B115" s="104" t="s">
        <v>188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171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187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188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189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190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191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192</v>
      </c>
      <c r="C122" s="19"/>
      <c r="D122" s="19"/>
      <c r="E122" s="20"/>
      <c r="F122" s="212"/>
      <c r="G122" s="213"/>
      <c r="H122" s="213"/>
      <c r="I122" s="213"/>
      <c r="J122" s="214"/>
    </row>
    <row r="123" spans="1:10" ht="36" customHeight="1" x14ac:dyDescent="0.25">
      <c r="A123" s="7" t="s">
        <v>111</v>
      </c>
      <c r="B123" s="76" t="s">
        <v>253</v>
      </c>
      <c r="C123" s="77"/>
      <c r="D123" s="77"/>
      <c r="E123" s="54"/>
      <c r="F123" s="67">
        <v>21960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194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195</v>
      </c>
      <c r="C125" s="77"/>
      <c r="D125" s="77"/>
      <c r="E125" s="54"/>
      <c r="F125" s="67">
        <v>15660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313</v>
      </c>
      <c r="C126" s="77"/>
      <c r="D126" s="77"/>
      <c r="E126" s="54"/>
      <c r="F126" s="67">
        <v>46800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229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198</v>
      </c>
      <c r="C128" s="77"/>
      <c r="D128" s="77"/>
      <c r="E128" s="54"/>
      <c r="F128" s="67">
        <v>33120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199</v>
      </c>
      <c r="C129" s="77"/>
      <c r="D129" s="77"/>
      <c r="E129" s="54"/>
      <c r="F129" s="67">
        <v>17568</v>
      </c>
      <c r="G129" s="68"/>
      <c r="H129" s="68"/>
      <c r="I129" s="68"/>
      <c r="J129" s="69"/>
    </row>
    <row r="130" spans="1:10" ht="54" customHeight="1" thickBot="1" x14ac:dyDescent="0.3">
      <c r="A130" s="7"/>
      <c r="B130" s="164" t="s">
        <v>200</v>
      </c>
      <c r="C130" s="165"/>
      <c r="D130" s="165"/>
      <c r="E130" s="166"/>
      <c r="F130" s="400"/>
      <c r="G130" s="401"/>
      <c r="H130" s="401"/>
      <c r="I130" s="401"/>
      <c r="J130" s="402"/>
    </row>
    <row r="131" spans="1:10" ht="28.5" customHeight="1" thickBot="1" x14ac:dyDescent="0.3">
      <c r="A131" s="7"/>
      <c r="B131" s="356" t="s">
        <v>188</v>
      </c>
      <c r="C131" s="357"/>
      <c r="D131" s="357"/>
      <c r="E131" s="357"/>
      <c r="F131" s="357"/>
      <c r="G131" s="357"/>
      <c r="H131" s="357"/>
      <c r="I131" s="357"/>
      <c r="J131" s="358"/>
    </row>
    <row r="132" spans="1:10" ht="28.5" customHeight="1" x14ac:dyDescent="0.25">
      <c r="A132" s="7"/>
      <c r="B132" s="78" t="s">
        <v>201</v>
      </c>
      <c r="C132" s="79"/>
      <c r="D132" s="79"/>
      <c r="E132" s="36"/>
      <c r="F132" s="80">
        <v>90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202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203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205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4"/>
      <c r="C138" s="125"/>
      <c r="D138" s="125"/>
      <c r="E138" s="125"/>
      <c r="F138" s="126"/>
      <c r="G138" s="126"/>
      <c r="H138" s="126"/>
      <c r="I138" s="126"/>
      <c r="J138" s="126"/>
    </row>
    <row r="139" spans="1:10" ht="67.5" customHeight="1" x14ac:dyDescent="0.25">
      <c r="A139" s="7"/>
      <c r="B139" s="127" t="s">
        <v>317</v>
      </c>
      <c r="C139" s="127"/>
      <c r="D139" s="127"/>
      <c r="E139" s="127"/>
      <c r="F139" s="127"/>
      <c r="G139" s="127"/>
      <c r="H139" s="127"/>
      <c r="I139" s="127"/>
      <c r="J139" s="127"/>
    </row>
    <row r="140" spans="1:10" ht="27" customHeight="1" x14ac:dyDescent="0.25">
      <c r="A140" s="7" t="s">
        <v>113</v>
      </c>
      <c r="B140" s="127" t="s">
        <v>208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18" customHeight="1" x14ac:dyDescent="0.25">
      <c r="A141" s="7"/>
      <c r="B141" s="124"/>
      <c r="C141" s="125"/>
      <c r="D141" s="125"/>
      <c r="E141" s="125"/>
      <c r="F141" s="126"/>
      <c r="G141" s="126"/>
      <c r="H141" s="126"/>
      <c r="I141" s="126"/>
      <c r="J141" s="126"/>
    </row>
    <row r="142" spans="1:10" s="241" customFormat="1" ht="36" customHeight="1" thickBot="1" x14ac:dyDescent="0.3">
      <c r="B142" s="242" t="s">
        <v>237</v>
      </c>
      <c r="C142" s="242"/>
      <c r="D142" s="242"/>
      <c r="E142" s="242"/>
      <c r="F142" s="242"/>
      <c r="G142" s="242"/>
      <c r="H142" s="242"/>
      <c r="I142" s="242"/>
    </row>
    <row r="143" spans="1:10" s="132" customFormat="1" ht="36" customHeight="1" thickBot="1" x14ac:dyDescent="0.3">
      <c r="B143" s="243" t="s">
        <v>238</v>
      </c>
      <c r="C143" s="244"/>
      <c r="D143" s="244"/>
      <c r="E143" s="244"/>
      <c r="F143" s="244"/>
      <c r="G143" s="244"/>
      <c r="H143" s="244"/>
      <c r="I143" s="245"/>
    </row>
    <row r="144" spans="1:10" ht="75" customHeight="1" thickBot="1" x14ac:dyDescent="0.3">
      <c r="B144" s="279" t="s">
        <v>239</v>
      </c>
      <c r="C144" s="280"/>
      <c r="D144" s="281" t="s">
        <v>240</v>
      </c>
      <c r="E144" s="251"/>
      <c r="F144" s="252"/>
      <c r="G144" s="251" t="s">
        <v>241</v>
      </c>
      <c r="H144" s="251"/>
      <c r="I144" s="252"/>
      <c r="J144" s="9"/>
    </row>
    <row r="145" spans="1:10" ht="36" customHeight="1" x14ac:dyDescent="0.25">
      <c r="B145" s="282" t="s">
        <v>242</v>
      </c>
      <c r="C145" s="283"/>
      <c r="D145" s="258" t="s">
        <v>243</v>
      </c>
      <c r="E145" s="258"/>
      <c r="F145" s="258"/>
      <c r="G145" s="284">
        <v>2190</v>
      </c>
      <c r="H145" s="258"/>
      <c r="I145" s="259"/>
      <c r="J145" s="9"/>
    </row>
    <row r="146" spans="1:10" ht="36" customHeight="1" x14ac:dyDescent="0.25">
      <c r="B146" s="285" t="s">
        <v>244</v>
      </c>
      <c r="C146" s="286"/>
      <c r="D146" s="265"/>
      <c r="E146" s="265"/>
      <c r="F146" s="265"/>
      <c r="G146" s="287">
        <v>1590</v>
      </c>
      <c r="H146" s="265"/>
      <c r="I146" s="266"/>
      <c r="J146" s="9"/>
    </row>
    <row r="147" spans="1:10" ht="36" customHeight="1" x14ac:dyDescent="0.25">
      <c r="B147" s="285" t="s">
        <v>245</v>
      </c>
      <c r="C147" s="286"/>
      <c r="D147" s="265"/>
      <c r="E147" s="265"/>
      <c r="F147" s="265"/>
      <c r="G147" s="287">
        <v>1440</v>
      </c>
      <c r="H147" s="265"/>
      <c r="I147" s="266"/>
      <c r="J147" s="9"/>
    </row>
    <row r="148" spans="1:10" ht="54" customHeight="1" x14ac:dyDescent="0.25">
      <c r="B148" s="285" t="s">
        <v>246</v>
      </c>
      <c r="C148" s="286"/>
      <c r="D148" s="265"/>
      <c r="E148" s="265"/>
      <c r="F148" s="265"/>
      <c r="G148" s="287">
        <v>1290</v>
      </c>
      <c r="H148" s="265"/>
      <c r="I148" s="266"/>
      <c r="J148" s="9"/>
    </row>
    <row r="149" spans="1:10" ht="21" x14ac:dyDescent="0.25">
      <c r="B149" s="370"/>
      <c r="C149" s="370"/>
      <c r="D149" s="371"/>
      <c r="E149" s="371"/>
      <c r="F149" s="371"/>
      <c r="G149" s="372"/>
      <c r="H149" s="371"/>
      <c r="I149" s="371"/>
      <c r="J149" s="9"/>
    </row>
    <row r="150" spans="1:10" ht="40.5" customHeight="1" x14ac:dyDescent="0.25">
      <c r="A150" s="7"/>
      <c r="B150" s="131" t="s">
        <v>209</v>
      </c>
      <c r="C150" s="131"/>
      <c r="D150" s="131"/>
      <c r="E150" s="131"/>
      <c r="F150" s="131"/>
      <c r="G150" s="131"/>
      <c r="H150" s="131"/>
      <c r="I150" s="131"/>
      <c r="J150" s="131"/>
    </row>
    <row r="151" spans="1:10" ht="23.25" x14ac:dyDescent="0.25">
      <c r="A151" s="373" t="s">
        <v>318</v>
      </c>
      <c r="B151" s="373"/>
      <c r="C151" s="373"/>
      <c r="D151" s="373"/>
      <c r="E151" s="373"/>
      <c r="F151" s="373"/>
      <c r="G151" s="373"/>
      <c r="H151" s="373"/>
      <c r="I151" s="9"/>
      <c r="J151" s="9"/>
    </row>
    <row r="152" spans="1:10" ht="25.5" x14ac:dyDescent="0.35">
      <c r="A152" s="374" t="s">
        <v>319</v>
      </c>
      <c r="B152" s="374"/>
      <c r="C152" s="374"/>
      <c r="D152" s="374"/>
      <c r="E152" s="375" t="s">
        <v>320</v>
      </c>
      <c r="F152" s="376"/>
      <c r="G152" s="376"/>
      <c r="H152" s="9"/>
      <c r="I152" s="9"/>
      <c r="J152" s="9"/>
    </row>
    <row r="153" spans="1:10" ht="25.5" x14ac:dyDescent="0.35">
      <c r="A153" s="377" t="s">
        <v>321</v>
      </c>
      <c r="B153" s="377"/>
      <c r="C153" s="377"/>
      <c r="D153" s="377"/>
      <c r="E153" s="378">
        <v>1</v>
      </c>
      <c r="F153" s="376"/>
      <c r="G153" s="376"/>
      <c r="H153" s="9"/>
      <c r="I153" s="9"/>
      <c r="J153" s="9"/>
    </row>
    <row r="154" spans="1:10" ht="25.5" x14ac:dyDescent="0.35">
      <c r="A154" s="377">
        <v>2</v>
      </c>
      <c r="B154" s="377"/>
      <c r="C154" s="377"/>
      <c r="D154" s="377"/>
      <c r="E154" s="379">
        <v>1.1000000000000001</v>
      </c>
      <c r="F154" s="376"/>
      <c r="G154" s="376"/>
      <c r="H154" s="9"/>
      <c r="I154" s="9"/>
      <c r="J154" s="9"/>
    </row>
    <row r="155" spans="1:10" ht="25.5" x14ac:dyDescent="0.35">
      <c r="A155" s="377">
        <v>3</v>
      </c>
      <c r="B155" s="377"/>
      <c r="C155" s="377"/>
      <c r="D155" s="377"/>
      <c r="E155" s="379">
        <v>1.2</v>
      </c>
      <c r="F155" s="376"/>
      <c r="G155" s="376"/>
      <c r="H155" s="9"/>
      <c r="I155" s="9"/>
      <c r="J155" s="9"/>
    </row>
    <row r="156" spans="1:10" ht="25.5" x14ac:dyDescent="0.35">
      <c r="A156" s="377" t="s">
        <v>322</v>
      </c>
      <c r="B156" s="377"/>
      <c r="C156" s="377"/>
      <c r="D156" s="377"/>
      <c r="E156" s="379">
        <v>1.25</v>
      </c>
      <c r="F156" s="376"/>
      <c r="G156" s="376"/>
      <c r="H156" s="9"/>
      <c r="I156" s="9"/>
      <c r="J156" s="9"/>
    </row>
    <row r="157" spans="1:10" ht="25.5" x14ac:dyDescent="0.35">
      <c r="A157" s="377" t="s">
        <v>323</v>
      </c>
      <c r="B157" s="377"/>
      <c r="C157" s="377"/>
      <c r="D157" s="377"/>
      <c r="E157" s="379">
        <v>1.3</v>
      </c>
      <c r="F157" s="376"/>
      <c r="G157" s="376"/>
      <c r="H157" s="9"/>
      <c r="I157" s="9"/>
      <c r="J157" s="9"/>
    </row>
    <row r="158" spans="1:10" ht="25.5" x14ac:dyDescent="0.35">
      <c r="A158" s="377" t="s">
        <v>324</v>
      </c>
      <c r="B158" s="377"/>
      <c r="C158" s="377"/>
      <c r="D158" s="377"/>
      <c r="E158" s="379">
        <v>1.35</v>
      </c>
      <c r="F158" s="376"/>
      <c r="G158" s="376"/>
      <c r="H158" s="9"/>
      <c r="I158" s="9"/>
      <c r="J158" s="9"/>
    </row>
    <row r="159" spans="1:10" ht="25.5" x14ac:dyDescent="0.35">
      <c r="A159" s="377" t="s">
        <v>325</v>
      </c>
      <c r="B159" s="377"/>
      <c r="C159" s="377"/>
      <c r="D159" s="377"/>
      <c r="E159" s="379">
        <v>1.4</v>
      </c>
      <c r="F159" s="376"/>
      <c r="G159" s="376"/>
      <c r="H159" s="9"/>
      <c r="I159" s="9"/>
      <c r="J159" s="9"/>
    </row>
    <row r="160" spans="1:10" ht="25.5" x14ac:dyDescent="0.35">
      <c r="A160" s="377" t="s">
        <v>326</v>
      </c>
      <c r="B160" s="377"/>
      <c r="C160" s="377"/>
      <c r="D160" s="377"/>
      <c r="E160" s="379">
        <v>1.45</v>
      </c>
      <c r="F160" s="376"/>
      <c r="G160" s="376"/>
      <c r="H160" s="9"/>
      <c r="I160" s="9"/>
      <c r="J160" s="9"/>
    </row>
    <row r="161" spans="1:10" ht="25.5" x14ac:dyDescent="0.35">
      <c r="A161" s="377" t="s">
        <v>327</v>
      </c>
      <c r="B161" s="377"/>
      <c r="C161" s="377"/>
      <c r="D161" s="377"/>
      <c r="E161" s="379">
        <v>1.5</v>
      </c>
      <c r="F161" s="376"/>
      <c r="G161" s="376"/>
      <c r="H161" s="9"/>
      <c r="I161" s="9"/>
      <c r="J161" s="9"/>
    </row>
    <row r="162" spans="1:10" ht="25.5" x14ac:dyDescent="0.35">
      <c r="A162" s="377" t="s">
        <v>328</v>
      </c>
      <c r="B162" s="377"/>
      <c r="C162" s="377"/>
      <c r="D162" s="377"/>
      <c r="E162" s="379">
        <v>2</v>
      </c>
      <c r="F162" s="376"/>
      <c r="G162" s="376"/>
      <c r="H162" s="9"/>
      <c r="I162" s="9"/>
      <c r="J162" s="9"/>
    </row>
    <row r="163" spans="1:10" ht="53.25" customHeight="1" x14ac:dyDescent="0.25">
      <c r="A163" s="380" t="s">
        <v>329</v>
      </c>
      <c r="B163" s="380"/>
      <c r="C163" s="380"/>
      <c r="D163" s="380"/>
      <c r="E163" s="380"/>
      <c r="F163" s="380"/>
      <c r="G163" s="380"/>
      <c r="H163" s="380"/>
      <c r="I163" s="9"/>
      <c r="J163" s="9"/>
    </row>
  </sheetData>
  <sheetProtection selectLockedCells="1" selectUnlockedCells="1"/>
  <mergeCells count="286">
    <mergeCell ref="A162:D162"/>
    <mergeCell ref="A163:H163"/>
    <mergeCell ref="A156:D156"/>
    <mergeCell ref="A157:D157"/>
    <mergeCell ref="A158:D158"/>
    <mergeCell ref="A159:D159"/>
    <mergeCell ref="A160:D160"/>
    <mergeCell ref="A161:D161"/>
    <mergeCell ref="B150:J150"/>
    <mergeCell ref="A151:H151"/>
    <mergeCell ref="A152:D152"/>
    <mergeCell ref="A153:D153"/>
    <mergeCell ref="A154:D154"/>
    <mergeCell ref="A155:D155"/>
    <mergeCell ref="B145:C145"/>
    <mergeCell ref="D145:F148"/>
    <mergeCell ref="G145:I145"/>
    <mergeCell ref="B146:C146"/>
    <mergeCell ref="G146:I146"/>
    <mergeCell ref="B147:C147"/>
    <mergeCell ref="G147:I147"/>
    <mergeCell ref="B148:C148"/>
    <mergeCell ref="G148:I148"/>
    <mergeCell ref="B139:J139"/>
    <mergeCell ref="B140:J140"/>
    <mergeCell ref="B142:I142"/>
    <mergeCell ref="B143:I143"/>
    <mergeCell ref="B144:C144"/>
    <mergeCell ref="D144:F144"/>
    <mergeCell ref="G144:I144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351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360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3060 до 198000</v>
      </c>
      <c r="G84" s="213"/>
      <c r="H84" s="213"/>
      <c r="I84" s="213"/>
      <c r="J84" s="214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8">
        <f>H124*1.2</f>
        <v>45792</v>
      </c>
      <c r="G124" s="219">
        <f>H124*1.1</f>
        <v>41976</v>
      </c>
      <c r="H124" s="219">
        <v>38160</v>
      </c>
      <c r="I124" s="219">
        <f>H124*0.75</f>
        <v>28620</v>
      </c>
      <c r="J124" s="220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64800</v>
      </c>
      <c r="G127" s="219">
        <f>H127*1.1</f>
        <v>59400.000000000007</v>
      </c>
      <c r="H127" s="219">
        <v>54000</v>
      </c>
      <c r="I127" s="219">
        <f>H127*0.75</f>
        <v>40500</v>
      </c>
      <c r="J127" s="220">
        <f>H127*0.5</f>
        <v>27000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20">
        <f>H130*1.2</f>
        <v>63072</v>
      </c>
      <c r="G130" s="120">
        <f>H130*1.1</f>
        <v>57816.000000000007</v>
      </c>
      <c r="H130" s="120">
        <v>52560</v>
      </c>
      <c r="I130" s="120">
        <f>H130*0.75</f>
        <v>39420</v>
      </c>
      <c r="J130" s="120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0.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7" customHeight="1" x14ac:dyDescent="0.25">
      <c r="A142" s="7" t="s">
        <v>113</v>
      </c>
      <c r="B142" s="129" t="s">
        <v>208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0.5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65772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22939.200000000001</v>
      </c>
      <c r="G94" s="219">
        <f>H94*1.1</f>
        <v>21027.600000000002</v>
      </c>
      <c r="H94" s="219">
        <v>19116</v>
      </c>
      <c r="I94" s="219">
        <f>H94*0.75</f>
        <v>14337</v>
      </c>
      <c r="J94" s="220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32832</v>
      </c>
      <c r="G97" s="219">
        <f>H97*1.1</f>
        <v>30096.000000000004</v>
      </c>
      <c r="H97" s="219">
        <v>27360</v>
      </c>
      <c r="I97" s="219">
        <f>H97*0.75</f>
        <v>20520</v>
      </c>
      <c r="J97" s="220">
        <f>H97*0.5</f>
        <v>13680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8">
        <f>H100*1.2</f>
        <v>15292.8</v>
      </c>
      <c r="G100" s="219">
        <f>H100*1.1</f>
        <v>14018.400000000001</v>
      </c>
      <c r="H100" s="219">
        <v>12744</v>
      </c>
      <c r="I100" s="219">
        <f>H100*0.75</f>
        <v>9558</v>
      </c>
      <c r="J100" s="220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0"/>
  <sheetViews>
    <sheetView view="pageBreakPreview" topLeftCell="B1" zoomScale="50" zoomScaleNormal="60" zoomScaleSheetLayoutView="50" workbookViewId="0">
      <pane ySplit="4" topLeftCell="A147" activePane="bottomLeft" state="frozen"/>
      <selection activeCell="J115" sqref="J115"/>
      <selection pane="bottomLeft" activeCell="B155" sqref="B155:E15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3" t="str">
        <f>"Цена от "&amp;MIN($F$22:F41)&amp;" до "&amp;MAX($F$22:F41)</f>
        <v>Цена от 12780 до 255600</v>
      </c>
      <c r="G21" s="404"/>
      <c r="H21" s="404"/>
      <c r="I21" s="404"/>
      <c r="J21" s="405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12780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242820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255600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83">
        <v>268380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83">
        <v>281160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83">
        <v>293940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83">
        <v>306720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83">
        <v>319500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83">
        <v>332280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83">
        <v>345060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83">
        <v>357840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83">
        <v>370620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83">
        <v>383400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83">
        <v>396180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83">
        <v>408960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83">
        <v>421740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83">
        <v>434520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52" t="s">
        <v>262</v>
      </c>
      <c r="C56" s="53"/>
      <c r="D56" s="53"/>
      <c r="E56" s="54"/>
      <c r="F56" s="49">
        <v>447300</v>
      </c>
      <c r="G56" s="50"/>
      <c r="H56" s="50"/>
      <c r="I56" s="50"/>
      <c r="J56" s="51"/>
    </row>
    <row r="57" spans="1:10" ht="30" customHeight="1" thickBot="1" x14ac:dyDescent="0.4">
      <c r="A57" s="391" t="s">
        <v>268</v>
      </c>
      <c r="B57" s="392"/>
      <c r="C57" s="393"/>
      <c r="D57" s="393"/>
      <c r="E57" s="393"/>
      <c r="F57" s="184" t="s">
        <v>268</v>
      </c>
      <c r="G57" s="210"/>
      <c r="H57" s="210"/>
      <c r="I57" s="210"/>
      <c r="J57" s="211"/>
    </row>
    <row r="58" spans="1:10" ht="36" customHeight="1" thickBot="1" x14ac:dyDescent="0.3">
      <c r="A58" s="7" t="s">
        <v>111</v>
      </c>
      <c r="B58" s="30" t="s">
        <v>269</v>
      </c>
      <c r="C58" s="31"/>
      <c r="D58" s="31"/>
      <c r="E58" s="32"/>
      <c r="F58" s="33">
        <f>H58*1.2</f>
        <v>65534.399999999994</v>
      </c>
      <c r="G58" s="33">
        <f>H58*1.1</f>
        <v>60073.200000000004</v>
      </c>
      <c r="H58" s="33">
        <v>54612</v>
      </c>
      <c r="I58" s="33">
        <f>H58*0.75</f>
        <v>40959</v>
      </c>
      <c r="J58" s="33">
        <f>H58*0.5</f>
        <v>27306</v>
      </c>
    </row>
    <row r="59" spans="1:10" ht="34.5" customHeight="1" thickBot="1" x14ac:dyDescent="0.3">
      <c r="A59" s="7"/>
      <c r="B59" s="27"/>
      <c r="C59" s="38"/>
      <c r="D59" s="38"/>
      <c r="E59" s="39"/>
      <c r="F59" s="184" t="s">
        <v>268</v>
      </c>
      <c r="G59" s="210"/>
      <c r="H59" s="210"/>
      <c r="I59" s="210"/>
      <c r="J59" s="211"/>
    </row>
    <row r="60" spans="1:10" ht="36" customHeight="1" thickBot="1" x14ac:dyDescent="0.3">
      <c r="A60" s="7" t="s">
        <v>111</v>
      </c>
      <c r="B60" s="30" t="s">
        <v>270</v>
      </c>
      <c r="C60" s="31"/>
      <c r="D60" s="31"/>
      <c r="E60" s="32"/>
      <c r="F60" s="33">
        <f>H60*1.2</f>
        <v>75967.199999999997</v>
      </c>
      <c r="G60" s="33">
        <f>H60*1.1</f>
        <v>69636.600000000006</v>
      </c>
      <c r="H60" s="33">
        <v>63306</v>
      </c>
      <c r="I60" s="33">
        <f>H60*0.75</f>
        <v>47479.5</v>
      </c>
      <c r="J60" s="33">
        <f>H60*0.5</f>
        <v>31653</v>
      </c>
    </row>
    <row r="61" spans="1:10" ht="24" customHeight="1" thickBot="1" x14ac:dyDescent="0.3">
      <c r="A61" s="7"/>
      <c r="B61" s="27"/>
      <c r="C61" s="28"/>
      <c r="D61" s="28"/>
      <c r="E61" s="29"/>
      <c r="F61" s="184" t="s">
        <v>268</v>
      </c>
      <c r="G61" s="210"/>
      <c r="H61" s="210"/>
      <c r="I61" s="210"/>
      <c r="J61" s="211"/>
    </row>
    <row r="62" spans="1:10" ht="36" customHeight="1" thickBot="1" x14ac:dyDescent="0.3">
      <c r="A62" s="7" t="s">
        <v>111</v>
      </c>
      <c r="B62" s="52" t="s">
        <v>271</v>
      </c>
      <c r="C62" s="53"/>
      <c r="D62" s="53"/>
      <c r="E62" s="54"/>
      <c r="F62" s="189">
        <v>1260</v>
      </c>
      <c r="G62" s="394"/>
      <c r="H62" s="394"/>
      <c r="I62" s="394"/>
      <c r="J62" s="395"/>
    </row>
    <row r="63" spans="1:10" ht="30" customHeight="1" thickBot="1" x14ac:dyDescent="0.3">
      <c r="A63" s="184"/>
      <c r="B63" s="210"/>
      <c r="C63" s="210"/>
      <c r="D63" s="210"/>
      <c r="E63" s="211"/>
      <c r="F63" s="184" t="s">
        <v>268</v>
      </c>
      <c r="G63" s="210"/>
      <c r="H63" s="210"/>
      <c r="I63" s="210"/>
      <c r="J63" s="211"/>
    </row>
    <row r="64" spans="1:10" ht="36" customHeight="1" thickBot="1" x14ac:dyDescent="0.3">
      <c r="A64" s="7"/>
      <c r="B64" s="61" t="s">
        <v>121</v>
      </c>
      <c r="C64" s="62"/>
      <c r="D64" s="62"/>
      <c r="E64" s="63"/>
      <c r="F64" s="396" t="str">
        <f>"Цена от "&amp;MIN(F65:F84)&amp;" до "&amp;MAX(F65:F84)</f>
        <v>Цена от 12780 до 255600</v>
      </c>
      <c r="G64" s="397"/>
      <c r="H64" s="397"/>
      <c r="I64" s="397"/>
      <c r="J64" s="398"/>
    </row>
    <row r="65" spans="1:10" ht="36" customHeight="1" outlineLevel="1" x14ac:dyDescent="0.25">
      <c r="A65" s="7"/>
      <c r="B65" s="52" t="s">
        <v>272</v>
      </c>
      <c r="C65" s="53"/>
      <c r="D65" s="53"/>
      <c r="E65" s="53"/>
      <c r="F65" s="146">
        <v>12780</v>
      </c>
      <c r="G65" s="147"/>
      <c r="H65" s="147"/>
      <c r="I65" s="147"/>
      <c r="J65" s="148"/>
    </row>
    <row r="66" spans="1:10" ht="36" customHeight="1" outlineLevel="1" x14ac:dyDescent="0.25">
      <c r="A66" s="7"/>
      <c r="B66" s="52" t="s">
        <v>273</v>
      </c>
      <c r="C66" s="53"/>
      <c r="D66" s="53"/>
      <c r="E66" s="53"/>
      <c r="F66" s="58">
        <v>25560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274</v>
      </c>
      <c r="C67" s="53"/>
      <c r="D67" s="53"/>
      <c r="E67" s="53"/>
      <c r="F67" s="58">
        <v>38340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275</v>
      </c>
      <c r="C68" s="53"/>
      <c r="D68" s="53"/>
      <c r="E68" s="53"/>
      <c r="F68" s="58">
        <v>51120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276</v>
      </c>
      <c r="C69" s="53"/>
      <c r="D69" s="53"/>
      <c r="E69" s="53"/>
      <c r="F69" s="58">
        <v>63900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277</v>
      </c>
      <c r="C70" s="53"/>
      <c r="D70" s="53"/>
      <c r="E70" s="53"/>
      <c r="F70" s="58">
        <v>76680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278</v>
      </c>
      <c r="C71" s="53"/>
      <c r="D71" s="53"/>
      <c r="E71" s="53"/>
      <c r="F71" s="58">
        <v>89460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279</v>
      </c>
      <c r="C72" s="53"/>
      <c r="D72" s="53"/>
      <c r="E72" s="53"/>
      <c r="F72" s="58">
        <v>102240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280</v>
      </c>
      <c r="C73" s="53"/>
      <c r="D73" s="53"/>
      <c r="E73" s="53"/>
      <c r="F73" s="58">
        <v>115020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281</v>
      </c>
      <c r="C74" s="53"/>
      <c r="D74" s="53"/>
      <c r="E74" s="53"/>
      <c r="F74" s="58">
        <v>127800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282</v>
      </c>
      <c r="C75" s="53"/>
      <c r="D75" s="53"/>
      <c r="E75" s="53"/>
      <c r="F75" s="58">
        <v>140580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283</v>
      </c>
      <c r="C76" s="53"/>
      <c r="D76" s="53"/>
      <c r="E76" s="53"/>
      <c r="F76" s="58">
        <v>153360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284</v>
      </c>
      <c r="C77" s="53"/>
      <c r="D77" s="53"/>
      <c r="E77" s="53"/>
      <c r="F77" s="58">
        <v>166140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285</v>
      </c>
      <c r="C78" s="53"/>
      <c r="D78" s="53"/>
      <c r="E78" s="53"/>
      <c r="F78" s="58">
        <v>178920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286</v>
      </c>
      <c r="C79" s="53"/>
      <c r="D79" s="53"/>
      <c r="E79" s="53"/>
      <c r="F79" s="58">
        <v>191700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287</v>
      </c>
      <c r="C80" s="53"/>
      <c r="D80" s="53"/>
      <c r="E80" s="53"/>
      <c r="F80" s="58">
        <v>204480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288</v>
      </c>
      <c r="C81" s="53"/>
      <c r="D81" s="53"/>
      <c r="E81" s="53"/>
      <c r="F81" s="58">
        <v>217260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289</v>
      </c>
      <c r="C82" s="53"/>
      <c r="D82" s="53"/>
      <c r="E82" s="53"/>
      <c r="F82" s="58">
        <v>230040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290</v>
      </c>
      <c r="C83" s="53"/>
      <c r="D83" s="53"/>
      <c r="E83" s="53"/>
      <c r="F83" s="58">
        <v>242820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291</v>
      </c>
      <c r="C84" s="53"/>
      <c r="D84" s="53"/>
      <c r="E84" s="53"/>
      <c r="F84" s="58">
        <v>255600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292</v>
      </c>
      <c r="C85" s="53"/>
      <c r="D85" s="53"/>
      <c r="E85" s="53"/>
      <c r="F85" s="58">
        <v>268380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293</v>
      </c>
      <c r="C86" s="53"/>
      <c r="D86" s="53"/>
      <c r="E86" s="53"/>
      <c r="F86" s="58">
        <v>281160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294</v>
      </c>
      <c r="C87" s="53"/>
      <c r="D87" s="53"/>
      <c r="E87" s="53"/>
      <c r="F87" s="58">
        <v>293940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295</v>
      </c>
      <c r="C88" s="53"/>
      <c r="D88" s="53"/>
      <c r="E88" s="53"/>
      <c r="F88" s="58">
        <v>306720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296</v>
      </c>
      <c r="C89" s="53"/>
      <c r="D89" s="53"/>
      <c r="E89" s="53"/>
      <c r="F89" s="58">
        <v>319500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297</v>
      </c>
      <c r="C90" s="53"/>
      <c r="D90" s="53"/>
      <c r="E90" s="53"/>
      <c r="F90" s="58">
        <v>332280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298</v>
      </c>
      <c r="C91" s="53"/>
      <c r="D91" s="53"/>
      <c r="E91" s="53"/>
      <c r="F91" s="58">
        <v>345060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299</v>
      </c>
      <c r="C92" s="53"/>
      <c r="D92" s="53"/>
      <c r="E92" s="53"/>
      <c r="F92" s="58">
        <v>357840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300</v>
      </c>
      <c r="C93" s="53"/>
      <c r="D93" s="53"/>
      <c r="E93" s="53"/>
      <c r="F93" s="58">
        <v>370620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301</v>
      </c>
      <c r="C94" s="53"/>
      <c r="D94" s="53"/>
      <c r="E94" s="53"/>
      <c r="F94" s="58">
        <v>383400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302</v>
      </c>
      <c r="C95" s="53"/>
      <c r="D95" s="53"/>
      <c r="E95" s="53"/>
      <c r="F95" s="58">
        <v>396180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303</v>
      </c>
      <c r="C96" s="53"/>
      <c r="D96" s="53"/>
      <c r="E96" s="53"/>
      <c r="F96" s="58">
        <v>408960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304</v>
      </c>
      <c r="C97" s="53"/>
      <c r="D97" s="53"/>
      <c r="E97" s="53"/>
      <c r="F97" s="58">
        <v>421740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305</v>
      </c>
      <c r="C98" s="53"/>
      <c r="D98" s="53"/>
      <c r="E98" s="53"/>
      <c r="F98" s="58">
        <v>434520</v>
      </c>
      <c r="G98" s="59"/>
      <c r="H98" s="59"/>
      <c r="I98" s="59"/>
      <c r="J98" s="60"/>
    </row>
    <row r="99" spans="1:10" ht="36" customHeight="1" outlineLevel="1" thickBot="1" x14ac:dyDescent="0.3">
      <c r="A99" s="7"/>
      <c r="B99" s="52" t="s">
        <v>306</v>
      </c>
      <c r="C99" s="53"/>
      <c r="D99" s="53"/>
      <c r="E99" s="53"/>
      <c r="F99" s="399">
        <v>447300</v>
      </c>
      <c r="G99" s="156"/>
      <c r="H99" s="156"/>
      <c r="I99" s="156"/>
      <c r="J99" s="157"/>
    </row>
    <row r="100" spans="1:10" ht="36" customHeight="1" thickBot="1" x14ac:dyDescent="0.3">
      <c r="A100" s="7"/>
      <c r="B100" s="70" t="s">
        <v>142</v>
      </c>
      <c r="C100" s="71"/>
      <c r="D100" s="71"/>
      <c r="E100" s="72"/>
      <c r="F100" s="64" t="str">
        <f>"Цена от "&amp;MIN(F101:F110)&amp;" до "&amp;MAX(F101:F110)</f>
        <v>Цена от 2340 до 56340</v>
      </c>
      <c r="G100" s="65"/>
      <c r="H100" s="65"/>
      <c r="I100" s="65"/>
      <c r="J100" s="66"/>
    </row>
    <row r="101" spans="1:10" ht="36" customHeight="1" x14ac:dyDescent="0.25">
      <c r="A101" s="7"/>
      <c r="B101" s="76" t="s">
        <v>143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210</v>
      </c>
      <c r="C102" s="77"/>
      <c r="D102" s="77"/>
      <c r="E102" s="54"/>
      <c r="F102" s="67">
        <v>4860</v>
      </c>
      <c r="G102" s="68"/>
      <c r="H102" s="68"/>
      <c r="I102" s="68"/>
      <c r="J102" s="69"/>
    </row>
    <row r="103" spans="1:10" ht="36" customHeight="1" x14ac:dyDescent="0.25">
      <c r="A103" s="7"/>
      <c r="B103" s="78" t="s">
        <v>145</v>
      </c>
      <c r="C103" s="79"/>
      <c r="D103" s="79"/>
      <c r="E103" s="36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146</v>
      </c>
      <c r="C104" s="77"/>
      <c r="D104" s="77"/>
      <c r="E104" s="54"/>
      <c r="F104" s="67">
        <v>13140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34740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2340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7020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152</v>
      </c>
      <c r="C110" s="77"/>
      <c r="D110" s="77"/>
      <c r="E110" s="54"/>
      <c r="F110" s="67">
        <v>40140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 t="s">
        <v>153</v>
      </c>
      <c r="G111" s="41"/>
      <c r="H111" s="41"/>
      <c r="I111" s="41"/>
      <c r="J111" s="42"/>
    </row>
    <row r="112" spans="1:10" ht="36" customHeight="1" thickBot="1" x14ac:dyDescent="0.3">
      <c r="A112" s="7"/>
      <c r="B112" s="76" t="s">
        <v>154</v>
      </c>
      <c r="C112" s="77"/>
      <c r="D112" s="77"/>
      <c r="E112" s="54"/>
      <c r="F112" s="67">
        <v>180</v>
      </c>
      <c r="G112" s="68"/>
      <c r="H112" s="68"/>
      <c r="I112" s="68"/>
      <c r="J112" s="69"/>
    </row>
    <row r="113" spans="1:10" ht="54" customHeight="1" thickBot="1" x14ac:dyDescent="0.3">
      <c r="A113" s="7"/>
      <c r="B113" s="164" t="s">
        <v>211</v>
      </c>
      <c r="C113" s="165"/>
      <c r="D113" s="165"/>
      <c r="E113" s="166"/>
      <c r="F113" s="101" t="str">
        <f>"Цена от "&amp;MIN(F115,F119:F131)&amp;" до "&amp;MAX(F115,F119:F131)</f>
        <v>Цена от 3240 до 178740</v>
      </c>
      <c r="G113" s="102"/>
      <c r="H113" s="102"/>
      <c r="I113" s="102"/>
      <c r="J113" s="103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36" customHeight="1" x14ac:dyDescent="0.25">
      <c r="A115" s="7"/>
      <c r="B115" s="76" t="s">
        <v>156</v>
      </c>
      <c r="C115" s="77"/>
      <c r="D115" s="77"/>
      <c r="E115" s="54"/>
      <c r="F115" s="67">
        <v>75600</v>
      </c>
      <c r="G115" s="68"/>
      <c r="H115" s="68"/>
      <c r="I115" s="68"/>
      <c r="J115" s="69"/>
    </row>
    <row r="116" spans="1:10" ht="36" customHeight="1" x14ac:dyDescent="0.25">
      <c r="A116" s="7"/>
      <c r="B116" s="84" t="s">
        <v>157</v>
      </c>
      <c r="C116" s="85"/>
      <c r="D116" s="85"/>
      <c r="E116" s="86"/>
      <c r="F116" s="67">
        <v>7560</v>
      </c>
      <c r="G116" s="68"/>
      <c r="H116" s="68"/>
      <c r="I116" s="68"/>
      <c r="J116" s="69"/>
    </row>
    <row r="117" spans="1:10" ht="36" customHeight="1" thickBot="1" x14ac:dyDescent="0.3">
      <c r="A117" s="7"/>
      <c r="B117" s="84" t="s">
        <v>158</v>
      </c>
      <c r="C117" s="85"/>
      <c r="D117" s="85"/>
      <c r="E117" s="86"/>
      <c r="F117" s="67">
        <v>18900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36" customHeight="1" x14ac:dyDescent="0.25">
      <c r="A119" s="7" t="s">
        <v>111</v>
      </c>
      <c r="B119" s="78" t="s">
        <v>159</v>
      </c>
      <c r="C119" s="79"/>
      <c r="D119" s="79"/>
      <c r="E119" s="35"/>
      <c r="F119" s="43">
        <v>74340</v>
      </c>
      <c r="G119" s="44"/>
      <c r="H119" s="44"/>
      <c r="I119" s="44"/>
      <c r="J119" s="45"/>
    </row>
    <row r="120" spans="1:10" ht="36" customHeight="1" x14ac:dyDescent="0.25">
      <c r="A120" s="7" t="s">
        <v>111</v>
      </c>
      <c r="B120" s="52" t="s">
        <v>160</v>
      </c>
      <c r="C120" s="96"/>
      <c r="D120" s="96"/>
      <c r="E120" s="96"/>
      <c r="F120" s="83">
        <v>59940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76" t="s">
        <v>161</v>
      </c>
      <c r="C121" s="77"/>
      <c r="D121" s="77"/>
      <c r="E121" s="53"/>
      <c r="F121" s="83">
        <v>149940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162</v>
      </c>
      <c r="C122" s="77"/>
      <c r="D122" s="77"/>
      <c r="E122" s="53"/>
      <c r="F122" s="83">
        <v>74340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163</v>
      </c>
      <c r="C123" s="77"/>
      <c r="D123" s="77"/>
      <c r="E123" s="53"/>
      <c r="F123" s="83">
        <v>89208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164</v>
      </c>
      <c r="C124" s="77"/>
      <c r="D124" s="77"/>
      <c r="E124" s="53"/>
      <c r="F124" s="83">
        <v>67140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165</v>
      </c>
      <c r="C125" s="77"/>
      <c r="D125" s="77"/>
      <c r="E125" s="53"/>
      <c r="F125" s="83">
        <v>99540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166</v>
      </c>
      <c r="C126" s="77"/>
      <c r="D126" s="77"/>
      <c r="E126" s="53"/>
      <c r="F126" s="83">
        <v>178740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167</v>
      </c>
      <c r="C127" s="77"/>
      <c r="D127" s="77"/>
      <c r="E127" s="53"/>
      <c r="F127" s="83">
        <v>96120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168</v>
      </c>
      <c r="C128" s="79"/>
      <c r="D128" s="79"/>
      <c r="E128" s="35"/>
      <c r="F128" s="83">
        <v>3240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169</v>
      </c>
      <c r="C129" s="77"/>
      <c r="D129" s="77"/>
      <c r="E129" s="53"/>
      <c r="F129" s="83">
        <v>54000</v>
      </c>
      <c r="G129" s="68"/>
      <c r="H129" s="68"/>
      <c r="I129" s="68"/>
      <c r="J129" s="69"/>
    </row>
    <row r="130" spans="1:10" ht="36" customHeight="1" x14ac:dyDescent="0.25">
      <c r="B130" s="76" t="s">
        <v>170</v>
      </c>
      <c r="C130" s="77"/>
      <c r="D130" s="77"/>
      <c r="E130" s="53"/>
      <c r="F130" s="83">
        <v>45540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172</v>
      </c>
      <c r="C131" s="77"/>
      <c r="D131" s="77"/>
      <c r="E131" s="53"/>
      <c r="F131" s="83">
        <v>77940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173</v>
      </c>
      <c r="C132" s="77"/>
      <c r="D132" s="77"/>
      <c r="E132" s="53"/>
      <c r="F132" s="83">
        <v>8280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174</v>
      </c>
      <c r="C133" s="77"/>
      <c r="D133" s="77"/>
      <c r="E133" s="53"/>
      <c r="F133" s="83">
        <v>60030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175</v>
      </c>
      <c r="C134" s="77"/>
      <c r="D134" s="77"/>
      <c r="E134" s="53"/>
      <c r="F134" s="83">
        <v>60030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191</v>
      </c>
      <c r="C135" s="77"/>
      <c r="D135" s="77"/>
      <c r="E135" s="53"/>
      <c r="F135" s="83">
        <f>6*15000</f>
        <v>90000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176</v>
      </c>
      <c r="C136" s="77"/>
      <c r="D136" s="77"/>
      <c r="E136" s="53"/>
      <c r="F136" s="83">
        <v>156240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177</v>
      </c>
      <c r="C137" s="77"/>
      <c r="D137" s="77"/>
      <c r="E137" s="53"/>
      <c r="F137" s="83">
        <v>126000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178</v>
      </c>
      <c r="C138" s="77"/>
      <c r="D138" s="77"/>
      <c r="E138" s="53"/>
      <c r="F138" s="83">
        <v>315360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179</v>
      </c>
      <c r="C139" s="77"/>
      <c r="D139" s="77"/>
      <c r="E139" s="53"/>
      <c r="F139" s="83">
        <v>156240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84" t="s">
        <v>180</v>
      </c>
      <c r="C140" s="85"/>
      <c r="D140" s="85"/>
      <c r="E140" s="328"/>
      <c r="F140" s="83">
        <v>187920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181</v>
      </c>
      <c r="C141" s="77"/>
      <c r="D141" s="77"/>
      <c r="E141" s="53"/>
      <c r="F141" s="83">
        <v>141120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182</v>
      </c>
      <c r="C142" s="77"/>
      <c r="D142" s="77"/>
      <c r="E142" s="53"/>
      <c r="F142" s="83">
        <v>209520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183</v>
      </c>
      <c r="C143" s="77"/>
      <c r="D143" s="77"/>
      <c r="E143" s="53"/>
      <c r="F143" s="83">
        <v>375840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8" t="s">
        <v>184</v>
      </c>
      <c r="C144" s="79"/>
      <c r="D144" s="79"/>
      <c r="E144" s="35"/>
      <c r="F144" s="83">
        <v>7200</v>
      </c>
      <c r="G144" s="68"/>
      <c r="H144" s="68"/>
      <c r="I144" s="68"/>
      <c r="J144" s="69"/>
    </row>
    <row r="145" spans="1:10" ht="36" customHeight="1" thickBot="1" x14ac:dyDescent="0.3">
      <c r="A145" s="7" t="s">
        <v>113</v>
      </c>
      <c r="B145" s="76" t="s">
        <v>186</v>
      </c>
      <c r="C145" s="77"/>
      <c r="D145" s="77"/>
      <c r="E145" s="53"/>
      <c r="F145" s="49">
        <v>164160</v>
      </c>
      <c r="G145" s="50"/>
      <c r="H145" s="50"/>
      <c r="I145" s="50"/>
      <c r="J145" s="51"/>
    </row>
    <row r="146" spans="1:10" ht="22.5" customHeight="1" x14ac:dyDescent="0.25">
      <c r="A146" s="7" t="s">
        <v>111</v>
      </c>
      <c r="B146" s="104" t="s">
        <v>188</v>
      </c>
      <c r="C146" s="105"/>
      <c r="D146" s="105"/>
      <c r="E146" s="105"/>
      <c r="F146" s="406"/>
      <c r="G146" s="406"/>
      <c r="H146" s="406"/>
      <c r="I146" s="406"/>
      <c r="J146" s="407"/>
    </row>
    <row r="147" spans="1:10" ht="36" customHeight="1" thickBot="1" x14ac:dyDescent="0.3">
      <c r="A147" s="7"/>
      <c r="B147" s="52" t="s">
        <v>171</v>
      </c>
      <c r="C147" s="96"/>
      <c r="D147" s="96"/>
      <c r="E147" s="97"/>
      <c r="F147" s="67">
        <v>40</v>
      </c>
      <c r="G147" s="68"/>
      <c r="H147" s="68"/>
      <c r="I147" s="68"/>
      <c r="J147" s="69"/>
    </row>
    <row r="148" spans="1:10" ht="36" customHeight="1" thickBot="1" x14ac:dyDescent="0.3">
      <c r="A148" s="7"/>
      <c r="B148" s="98" t="s">
        <v>187</v>
      </c>
      <c r="C148" s="99"/>
      <c r="D148" s="99"/>
      <c r="E148" s="100"/>
      <c r="F148" s="101"/>
      <c r="G148" s="102"/>
      <c r="H148" s="102"/>
      <c r="I148" s="102"/>
      <c r="J148" s="103"/>
    </row>
    <row r="149" spans="1:10" ht="36" customHeight="1" thickBot="1" x14ac:dyDescent="0.3">
      <c r="A149" s="7"/>
      <c r="B149" s="170" t="s">
        <v>188</v>
      </c>
      <c r="C149" s="171"/>
      <c r="D149" s="171"/>
      <c r="E149" s="171"/>
      <c r="F149" s="171"/>
      <c r="G149" s="171"/>
      <c r="H149" s="171"/>
      <c r="I149" s="171"/>
      <c r="J149" s="172"/>
    </row>
    <row r="150" spans="1:10" ht="36" customHeight="1" x14ac:dyDescent="0.25">
      <c r="A150" s="7"/>
      <c r="B150" s="107" t="s">
        <v>189</v>
      </c>
      <c r="C150" s="108"/>
      <c r="D150" s="108"/>
      <c r="E150" s="109"/>
      <c r="F150" s="67">
        <v>60</v>
      </c>
      <c r="G150" s="68"/>
      <c r="H150" s="68"/>
      <c r="I150" s="68"/>
      <c r="J150" s="69"/>
    </row>
    <row r="151" spans="1:10" ht="36" customHeight="1" thickBot="1" x14ac:dyDescent="0.3">
      <c r="A151" s="7"/>
      <c r="B151" s="76" t="s">
        <v>190</v>
      </c>
      <c r="C151" s="77"/>
      <c r="D151" s="77"/>
      <c r="E151" s="54"/>
      <c r="F151" s="67">
        <v>99</v>
      </c>
      <c r="G151" s="68"/>
      <c r="H151" s="68"/>
      <c r="I151" s="68"/>
      <c r="J151" s="69"/>
    </row>
    <row r="152" spans="1:10" ht="36" customHeight="1" thickBot="1" x14ac:dyDescent="0.3">
      <c r="A152" s="7"/>
      <c r="B152" s="18" t="s">
        <v>192</v>
      </c>
      <c r="C152" s="19"/>
      <c r="D152" s="19"/>
      <c r="E152" s="20"/>
      <c r="F152" s="212"/>
      <c r="G152" s="213"/>
      <c r="H152" s="213"/>
      <c r="I152" s="213"/>
      <c r="J152" s="214"/>
    </row>
    <row r="153" spans="1:10" ht="36" customHeight="1" x14ac:dyDescent="0.25">
      <c r="A153" s="7" t="s">
        <v>111</v>
      </c>
      <c r="B153" s="76" t="s">
        <v>253</v>
      </c>
      <c r="C153" s="77"/>
      <c r="D153" s="77"/>
      <c r="E153" s="54"/>
      <c r="F153" s="67">
        <v>56340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52" t="s">
        <v>194</v>
      </c>
      <c r="C154" s="96"/>
      <c r="D154" s="96"/>
      <c r="E154" s="97"/>
      <c r="F154" s="193">
        <v>56340</v>
      </c>
      <c r="G154" s="277"/>
      <c r="H154" s="277"/>
      <c r="I154" s="277"/>
      <c r="J154" s="278"/>
    </row>
    <row r="155" spans="1:10" ht="36" customHeight="1" x14ac:dyDescent="0.25">
      <c r="A155" s="7" t="s">
        <v>113</v>
      </c>
      <c r="B155" s="76" t="s">
        <v>196</v>
      </c>
      <c r="C155" s="77"/>
      <c r="D155" s="77"/>
      <c r="E155" s="54"/>
      <c r="F155" s="67">
        <v>118800</v>
      </c>
      <c r="G155" s="68"/>
      <c r="H155" s="68"/>
      <c r="I155" s="68"/>
      <c r="J155" s="69"/>
    </row>
    <row r="156" spans="1:10" ht="36" customHeight="1" thickBot="1" x14ac:dyDescent="0.3">
      <c r="A156" s="7"/>
      <c r="B156" s="76" t="s">
        <v>199</v>
      </c>
      <c r="C156" s="77"/>
      <c r="D156" s="77"/>
      <c r="E156" s="54"/>
      <c r="F156" s="67">
        <v>56340</v>
      </c>
      <c r="G156" s="68"/>
      <c r="H156" s="68"/>
      <c r="I156" s="68"/>
      <c r="J156" s="69"/>
    </row>
    <row r="157" spans="1:10" ht="54" customHeight="1" thickBot="1" x14ac:dyDescent="0.3">
      <c r="A157" s="7"/>
      <c r="B157" s="164" t="s">
        <v>200</v>
      </c>
      <c r="C157" s="165"/>
      <c r="D157" s="165"/>
      <c r="E157" s="166"/>
      <c r="F157" s="101"/>
      <c r="G157" s="102"/>
      <c r="H157" s="102"/>
      <c r="I157" s="102"/>
      <c r="J157" s="103"/>
    </row>
    <row r="158" spans="1:10" ht="28.5" customHeight="1" thickBot="1" x14ac:dyDescent="0.3">
      <c r="A158" s="7"/>
      <c r="B158" s="356" t="s">
        <v>188</v>
      </c>
      <c r="C158" s="357"/>
      <c r="D158" s="357"/>
      <c r="E158" s="357"/>
      <c r="F158" s="357"/>
      <c r="G158" s="357"/>
      <c r="H158" s="357"/>
      <c r="I158" s="357"/>
      <c r="J158" s="358"/>
    </row>
    <row r="159" spans="1:10" ht="28.5" customHeight="1" x14ac:dyDescent="0.25">
      <c r="A159" s="7"/>
      <c r="B159" s="78" t="s">
        <v>201</v>
      </c>
      <c r="C159" s="79"/>
      <c r="D159" s="79"/>
      <c r="E159" s="36"/>
      <c r="F159" s="80">
        <v>90</v>
      </c>
      <c r="G159" s="81"/>
      <c r="H159" s="81"/>
      <c r="I159" s="81"/>
      <c r="J159" s="82"/>
    </row>
    <row r="160" spans="1:10" ht="28.5" customHeight="1" x14ac:dyDescent="0.25">
      <c r="A160" s="7"/>
      <c r="B160" s="76" t="s">
        <v>202</v>
      </c>
      <c r="C160" s="77"/>
      <c r="D160" s="77"/>
      <c r="E160" s="54"/>
      <c r="F160" s="67">
        <v>60</v>
      </c>
      <c r="G160" s="68"/>
      <c r="H160" s="68"/>
      <c r="I160" s="68"/>
      <c r="J160" s="69"/>
    </row>
    <row r="161" spans="1:10" ht="28.5" customHeight="1" x14ac:dyDescent="0.25">
      <c r="A161" s="7"/>
      <c r="B161" s="76" t="s">
        <v>203</v>
      </c>
      <c r="C161" s="77"/>
      <c r="D161" s="77"/>
      <c r="E161" s="54"/>
      <c r="F161" s="67">
        <v>60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204</v>
      </c>
      <c r="C162" s="77"/>
      <c r="D162" s="77"/>
      <c r="E162" s="54"/>
      <c r="F162" s="67">
        <v>90</v>
      </c>
      <c r="G162" s="68"/>
      <c r="H162" s="68"/>
      <c r="I162" s="68"/>
      <c r="J162" s="69"/>
    </row>
    <row r="163" spans="1:10" ht="28.5" customHeight="1" thickBot="1" x14ac:dyDescent="0.3">
      <c r="A163" s="7"/>
      <c r="B163" s="76" t="s">
        <v>205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4" customHeight="1" thickBot="1" x14ac:dyDescent="0.3">
      <c r="A164" s="7"/>
      <c r="B164" s="27"/>
      <c r="C164" s="38"/>
      <c r="D164" s="38"/>
      <c r="E164" s="39"/>
      <c r="F164" s="40"/>
      <c r="G164" s="41"/>
      <c r="H164" s="41"/>
      <c r="I164" s="41"/>
      <c r="J164" s="42"/>
    </row>
    <row r="165" spans="1:10" ht="18" customHeight="1" x14ac:dyDescent="0.25">
      <c r="A165" s="7"/>
      <c r="B165" s="124"/>
      <c r="C165" s="125"/>
      <c r="D165" s="125"/>
      <c r="E165" s="125"/>
      <c r="F165" s="126"/>
      <c r="G165" s="126"/>
      <c r="H165" s="126"/>
      <c r="I165" s="126"/>
      <c r="J165" s="126"/>
    </row>
    <row r="166" spans="1:10" ht="67.5" customHeight="1" x14ac:dyDescent="0.25">
      <c r="A166" s="7"/>
      <c r="B166" s="127" t="s">
        <v>317</v>
      </c>
      <c r="C166" s="127"/>
      <c r="D166" s="127"/>
      <c r="E166" s="127"/>
      <c r="F166" s="127"/>
      <c r="G166" s="127"/>
      <c r="H166" s="127"/>
      <c r="I166" s="127"/>
      <c r="J166" s="127"/>
    </row>
    <row r="167" spans="1:10" ht="27" customHeight="1" x14ac:dyDescent="0.25">
      <c r="A167" s="7" t="s">
        <v>113</v>
      </c>
      <c r="B167" s="127" t="s">
        <v>208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18" customHeight="1" x14ac:dyDescent="0.25">
      <c r="A168" s="7"/>
      <c r="B168" s="124"/>
      <c r="C168" s="125"/>
      <c r="D168" s="125"/>
      <c r="E168" s="125"/>
      <c r="F168" s="126"/>
      <c r="G168" s="126"/>
      <c r="H168" s="126"/>
      <c r="I168" s="126"/>
      <c r="J168" s="126"/>
    </row>
    <row r="169" spans="1:10" s="241" customFormat="1" ht="36" customHeight="1" thickBot="1" x14ac:dyDescent="0.3">
      <c r="B169" s="242" t="s">
        <v>237</v>
      </c>
      <c r="C169" s="242"/>
      <c r="D169" s="242"/>
      <c r="E169" s="242"/>
      <c r="F169" s="242"/>
      <c r="G169" s="242"/>
      <c r="H169" s="242"/>
      <c r="I169" s="242"/>
    </row>
    <row r="170" spans="1:10" s="132" customFormat="1" ht="36" customHeight="1" thickBot="1" x14ac:dyDescent="0.3">
      <c r="B170" s="243" t="s">
        <v>238</v>
      </c>
      <c r="C170" s="244"/>
      <c r="D170" s="244"/>
      <c r="E170" s="244"/>
      <c r="F170" s="244"/>
      <c r="G170" s="244"/>
      <c r="H170" s="244"/>
      <c r="I170" s="245"/>
    </row>
    <row r="171" spans="1:10" ht="71.25" customHeight="1" thickBot="1" x14ac:dyDescent="0.3">
      <c r="B171" s="279" t="s">
        <v>239</v>
      </c>
      <c r="C171" s="280"/>
      <c r="D171" s="281" t="s">
        <v>240</v>
      </c>
      <c r="E171" s="251"/>
      <c r="F171" s="252"/>
      <c r="G171" s="251" t="s">
        <v>241</v>
      </c>
      <c r="H171" s="251"/>
      <c r="I171" s="252"/>
      <c r="J171" s="9"/>
    </row>
    <row r="172" spans="1:10" ht="36" customHeight="1" x14ac:dyDescent="0.25">
      <c r="B172" s="282" t="s">
        <v>242</v>
      </c>
      <c r="C172" s="283"/>
      <c r="D172" s="258" t="s">
        <v>243</v>
      </c>
      <c r="E172" s="258"/>
      <c r="F172" s="258"/>
      <c r="G172" s="284">
        <v>2190</v>
      </c>
      <c r="H172" s="258"/>
      <c r="I172" s="259"/>
      <c r="J172" s="9"/>
    </row>
    <row r="173" spans="1:10" ht="36" customHeight="1" x14ac:dyDescent="0.25">
      <c r="B173" s="285" t="s">
        <v>244</v>
      </c>
      <c r="C173" s="286"/>
      <c r="D173" s="265"/>
      <c r="E173" s="265"/>
      <c r="F173" s="265"/>
      <c r="G173" s="287">
        <v>1590</v>
      </c>
      <c r="H173" s="265"/>
      <c r="I173" s="266"/>
      <c r="J173" s="9"/>
    </row>
    <row r="174" spans="1:10" ht="36" customHeight="1" x14ac:dyDescent="0.25">
      <c r="B174" s="285" t="s">
        <v>245</v>
      </c>
      <c r="C174" s="286"/>
      <c r="D174" s="265"/>
      <c r="E174" s="265"/>
      <c r="F174" s="265"/>
      <c r="G174" s="287">
        <v>1440</v>
      </c>
      <c r="H174" s="265"/>
      <c r="I174" s="266"/>
      <c r="J174" s="9"/>
    </row>
    <row r="175" spans="1:10" ht="54" customHeight="1" x14ac:dyDescent="0.25">
      <c r="B175" s="285" t="s">
        <v>246</v>
      </c>
      <c r="C175" s="286"/>
      <c r="D175" s="265"/>
      <c r="E175" s="265"/>
      <c r="F175" s="265"/>
      <c r="G175" s="287">
        <v>1290</v>
      </c>
      <c r="H175" s="265"/>
      <c r="I175" s="266"/>
      <c r="J175" s="9"/>
    </row>
    <row r="176" spans="1:10" ht="21" x14ac:dyDescent="0.25">
      <c r="B176" s="370"/>
      <c r="C176" s="370"/>
      <c r="D176" s="371"/>
      <c r="E176" s="371"/>
      <c r="F176" s="371"/>
      <c r="G176" s="372"/>
      <c r="H176" s="371"/>
      <c r="I176" s="371"/>
      <c r="J176" s="9"/>
    </row>
    <row r="177" spans="1:10" ht="40.5" customHeight="1" x14ac:dyDescent="0.25">
      <c r="A177" s="7"/>
      <c r="B177" s="131" t="s">
        <v>209</v>
      </c>
      <c r="C177" s="131"/>
      <c r="D177" s="131"/>
      <c r="E177" s="131"/>
      <c r="F177" s="131"/>
      <c r="G177" s="131"/>
      <c r="H177" s="131"/>
      <c r="I177" s="131"/>
      <c r="J177" s="131"/>
    </row>
    <row r="178" spans="1:10" ht="23.25" x14ac:dyDescent="0.25">
      <c r="A178" s="373" t="s">
        <v>318</v>
      </c>
      <c r="B178" s="373"/>
      <c r="C178" s="373"/>
      <c r="D178" s="373"/>
      <c r="E178" s="373"/>
      <c r="F178" s="373"/>
      <c r="G178" s="373"/>
      <c r="H178" s="373"/>
      <c r="I178" s="9"/>
      <c r="J178" s="9"/>
    </row>
    <row r="179" spans="1:10" ht="25.5" x14ac:dyDescent="0.35">
      <c r="A179" s="374" t="s">
        <v>319</v>
      </c>
      <c r="B179" s="374"/>
      <c r="C179" s="374"/>
      <c r="D179" s="374"/>
      <c r="E179" s="375" t="s">
        <v>320</v>
      </c>
      <c r="F179" s="376"/>
      <c r="G179" s="376"/>
      <c r="H179" s="9"/>
      <c r="I179" s="9"/>
      <c r="J179" s="9"/>
    </row>
    <row r="180" spans="1:10" ht="25.5" x14ac:dyDescent="0.35">
      <c r="A180" s="377" t="s">
        <v>321</v>
      </c>
      <c r="B180" s="377"/>
      <c r="C180" s="377"/>
      <c r="D180" s="377"/>
      <c r="E180" s="378">
        <v>1</v>
      </c>
      <c r="F180" s="376"/>
      <c r="G180" s="376"/>
      <c r="H180" s="9"/>
      <c r="I180" s="9"/>
      <c r="J180" s="9"/>
    </row>
    <row r="181" spans="1:10" ht="25.5" x14ac:dyDescent="0.35">
      <c r="A181" s="377">
        <v>2</v>
      </c>
      <c r="B181" s="377"/>
      <c r="C181" s="377"/>
      <c r="D181" s="377"/>
      <c r="E181" s="379">
        <v>1.1000000000000001</v>
      </c>
      <c r="F181" s="376"/>
      <c r="G181" s="376"/>
      <c r="H181" s="9"/>
      <c r="I181" s="9"/>
      <c r="J181" s="9"/>
    </row>
    <row r="182" spans="1:10" ht="25.5" x14ac:dyDescent="0.35">
      <c r="A182" s="377">
        <v>3</v>
      </c>
      <c r="B182" s="377"/>
      <c r="C182" s="377"/>
      <c r="D182" s="377"/>
      <c r="E182" s="379">
        <v>1.2</v>
      </c>
      <c r="F182" s="376"/>
      <c r="G182" s="376"/>
      <c r="H182" s="9"/>
      <c r="I182" s="9"/>
      <c r="J182" s="9"/>
    </row>
    <row r="183" spans="1:10" ht="25.5" x14ac:dyDescent="0.35">
      <c r="A183" s="377" t="s">
        <v>322</v>
      </c>
      <c r="B183" s="377"/>
      <c r="C183" s="377"/>
      <c r="D183" s="377"/>
      <c r="E183" s="379">
        <v>1.25</v>
      </c>
      <c r="F183" s="376"/>
      <c r="G183" s="376"/>
      <c r="H183" s="9"/>
      <c r="I183" s="9"/>
      <c r="J183" s="9"/>
    </row>
    <row r="184" spans="1:10" ht="25.5" x14ac:dyDescent="0.35">
      <c r="A184" s="377" t="s">
        <v>323</v>
      </c>
      <c r="B184" s="377"/>
      <c r="C184" s="377"/>
      <c r="D184" s="377"/>
      <c r="E184" s="379">
        <v>1.3</v>
      </c>
      <c r="F184" s="376"/>
      <c r="G184" s="376"/>
      <c r="H184" s="9"/>
      <c r="I184" s="9"/>
      <c r="J184" s="9"/>
    </row>
    <row r="185" spans="1:10" ht="25.5" x14ac:dyDescent="0.35">
      <c r="A185" s="377" t="s">
        <v>324</v>
      </c>
      <c r="B185" s="377"/>
      <c r="C185" s="377"/>
      <c r="D185" s="377"/>
      <c r="E185" s="379">
        <v>1.35</v>
      </c>
      <c r="F185" s="376"/>
      <c r="G185" s="376"/>
      <c r="H185" s="9"/>
      <c r="I185" s="9"/>
      <c r="J185" s="9"/>
    </row>
    <row r="186" spans="1:10" ht="25.5" x14ac:dyDescent="0.35">
      <c r="A186" s="377" t="s">
        <v>325</v>
      </c>
      <c r="B186" s="377"/>
      <c r="C186" s="377"/>
      <c r="D186" s="377"/>
      <c r="E186" s="379">
        <v>1.4</v>
      </c>
      <c r="F186" s="376"/>
      <c r="G186" s="376"/>
      <c r="H186" s="9"/>
      <c r="I186" s="9"/>
      <c r="J186" s="9"/>
    </row>
    <row r="187" spans="1:10" ht="25.5" x14ac:dyDescent="0.35">
      <c r="A187" s="377" t="s">
        <v>326</v>
      </c>
      <c r="B187" s="377"/>
      <c r="C187" s="377"/>
      <c r="D187" s="377"/>
      <c r="E187" s="379">
        <v>1.45</v>
      </c>
      <c r="F187" s="376"/>
      <c r="G187" s="376"/>
      <c r="H187" s="9"/>
      <c r="I187" s="9"/>
      <c r="J187" s="9"/>
    </row>
    <row r="188" spans="1:10" ht="25.5" x14ac:dyDescent="0.35">
      <c r="A188" s="377" t="s">
        <v>327</v>
      </c>
      <c r="B188" s="377"/>
      <c r="C188" s="377"/>
      <c r="D188" s="377"/>
      <c r="E188" s="379">
        <v>1.5</v>
      </c>
      <c r="F188" s="376"/>
      <c r="G188" s="376"/>
      <c r="H188" s="9"/>
      <c r="I188" s="9"/>
      <c r="J188" s="9"/>
    </row>
    <row r="189" spans="1:10" ht="25.5" x14ac:dyDescent="0.35">
      <c r="A189" s="377" t="s">
        <v>328</v>
      </c>
      <c r="B189" s="377"/>
      <c r="C189" s="377"/>
      <c r="D189" s="377"/>
      <c r="E189" s="379">
        <v>2</v>
      </c>
      <c r="F189" s="376"/>
      <c r="G189" s="376"/>
      <c r="H189" s="9"/>
      <c r="I189" s="9"/>
      <c r="J189" s="9"/>
    </row>
    <row r="190" spans="1:10" ht="53.25" customHeight="1" x14ac:dyDescent="0.25">
      <c r="A190" s="380" t="s">
        <v>329</v>
      </c>
      <c r="B190" s="380"/>
      <c r="C190" s="380"/>
      <c r="D190" s="380"/>
      <c r="E190" s="380"/>
      <c r="F190" s="380"/>
      <c r="G190" s="380"/>
      <c r="H190" s="380"/>
      <c r="I190" s="9"/>
      <c r="J190" s="9"/>
    </row>
  </sheetData>
  <sheetProtection selectLockedCells="1" selectUnlockedCells="1"/>
  <mergeCells count="340">
    <mergeCell ref="A189:D189"/>
    <mergeCell ref="A190:H190"/>
    <mergeCell ref="A183:D183"/>
    <mergeCell ref="A184:D184"/>
    <mergeCell ref="A185:D185"/>
    <mergeCell ref="A186:D186"/>
    <mergeCell ref="A187:D187"/>
    <mergeCell ref="A188:D188"/>
    <mergeCell ref="B177:J177"/>
    <mergeCell ref="A178:H178"/>
    <mergeCell ref="A179:D179"/>
    <mergeCell ref="A180:D180"/>
    <mergeCell ref="A181:D181"/>
    <mergeCell ref="A182:D182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6:J166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F164:J164"/>
    <mergeCell ref="B158:J158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F148:J148"/>
    <mergeCell ref="B149:J149"/>
    <mergeCell ref="B150:E150"/>
    <mergeCell ref="F150:J150"/>
    <mergeCell ref="B151:E151"/>
    <mergeCell ref="F151:J151"/>
    <mergeCell ref="B144:E144"/>
    <mergeCell ref="F144:J144"/>
    <mergeCell ref="B145:E145"/>
    <mergeCell ref="F145:J145"/>
    <mergeCell ref="B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A63:E63"/>
    <mergeCell ref="F63:J63"/>
    <mergeCell ref="B64:E64"/>
    <mergeCell ref="F64:J64"/>
    <mergeCell ref="B65:E65"/>
    <mergeCell ref="F65:J65"/>
    <mergeCell ref="B59:E59"/>
    <mergeCell ref="F59:J59"/>
    <mergeCell ref="B60:E60"/>
    <mergeCell ref="B61:E61"/>
    <mergeCell ref="F61:J61"/>
    <mergeCell ref="B62:E62"/>
    <mergeCell ref="F62:J62"/>
    <mergeCell ref="B55:E55"/>
    <mergeCell ref="F55:J55"/>
    <mergeCell ref="B56:E56"/>
    <mergeCell ref="F56:J56"/>
    <mergeCell ref="F57:J57"/>
    <mergeCell ref="B58:E58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3366 до 118800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31680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19800.000000000004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33660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19800.000000000004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22176.000000000004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118800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3366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13464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11088.000000000002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80784.000000000015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17028.000000000004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80190.000000000015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44640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47520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57024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113760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24480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16156.8</v>
      </c>
      <c r="G94" s="219">
        <f>H94*1.1</f>
        <v>14810.400000000001</v>
      </c>
      <c r="H94" s="219">
        <v>13464</v>
      </c>
      <c r="I94" s="219">
        <f>H94*0.75</f>
        <v>10098</v>
      </c>
      <c r="J94" s="220">
        <f>H94*0.5</f>
        <v>6732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7128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6336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23328</v>
      </c>
      <c r="G97" s="219">
        <f>H97*1.1</f>
        <v>21384</v>
      </c>
      <c r="H97" s="219">
        <v>19440</v>
      </c>
      <c r="I97" s="219">
        <f>H97*0.75</f>
        <v>14580</v>
      </c>
      <c r="J97" s="220">
        <f>H97*0.5</f>
        <v>9720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16156.8</v>
      </c>
      <c r="G100" s="120">
        <f>H100*1.1</f>
        <v>14810.400000000001</v>
      </c>
      <c r="H100" s="120">
        <v>13464</v>
      </c>
      <c r="I100" s="120">
        <f>H100*0.75</f>
        <v>10098</v>
      </c>
      <c r="J100" s="120">
        <f>H100*0.5</f>
        <v>6732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7.42578125" defaultRowHeight="21" outlineLevelRow="1" x14ac:dyDescent="0.25"/>
  <cols>
    <col min="1" max="1" width="21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10530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792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3600 до 53640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31140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34920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35460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42552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19476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53640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11340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13320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11880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42840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2376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19980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19800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48960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49680</v>
      </c>
      <c r="G80" s="68"/>
      <c r="H80" s="68"/>
      <c r="I80" s="69"/>
    </row>
    <row r="81" spans="1:9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59616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27360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27360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75600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60480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9000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9000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27000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193">
        <v>12960</v>
      </c>
      <c r="G97" s="277"/>
      <c r="H97" s="277"/>
      <c r="I97" s="278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12960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38160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9000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9" ht="27" customHeight="1" x14ac:dyDescent="0.25">
      <c r="A110" s="7" t="s">
        <v>113</v>
      </c>
      <c r="B110" s="129" t="s">
        <v>361</v>
      </c>
      <c r="C110" s="129"/>
      <c r="D110" s="129"/>
      <c r="E110" s="129"/>
      <c r="F110" s="129"/>
      <c r="G110" s="129"/>
      <c r="H110" s="129"/>
      <c r="I110" s="129"/>
    </row>
    <row r="111" spans="1:9" ht="40.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38952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25920</v>
      </c>
      <c r="G94" s="219">
        <f>H94*1.1</f>
        <v>23760.000000000004</v>
      </c>
      <c r="H94" s="219">
        <v>21600</v>
      </c>
      <c r="I94" s="219">
        <f>H94*0.75</f>
        <v>16200</v>
      </c>
      <c r="J94" s="220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36288</v>
      </c>
      <c r="G97" s="219">
        <f>H97*1.1</f>
        <v>33264</v>
      </c>
      <c r="H97" s="219">
        <v>30240</v>
      </c>
      <c r="I97" s="219">
        <f>H97*0.75</f>
        <v>22680</v>
      </c>
      <c r="J97" s="220">
        <f>H97*0.5</f>
        <v>15120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2" activePane="bottomLeft" state="frozen"/>
      <selection activeCell="J115" sqref="J115"/>
      <selection pane="bottomLeft" activeCell="B96" sqref="B96:E96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5"/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5"/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10">
        <v>10080</v>
      </c>
      <c r="G14" s="411"/>
      <c r="H14" s="411"/>
      <c r="I14" s="411"/>
      <c r="J14" s="412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191">
        <v>14400</v>
      </c>
      <c r="G15" s="413"/>
      <c r="H15" s="413"/>
      <c r="I15" s="413"/>
      <c r="J15" s="414"/>
    </row>
    <row r="16" spans="1:10" ht="21.75" thickBot="1" x14ac:dyDescent="0.3">
      <c r="A16" s="135"/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1800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"&amp;MIN(F56,F60:J61,H94,F62:F73)&amp;" до "&amp;MAX(F56,F60:J61,H94,F62:F73)</f>
        <v>Цена от 3060 до 155520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218160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30240</v>
      </c>
      <c r="G94" s="219">
        <f>H94*1.1</f>
        <v>27720.000000000004</v>
      </c>
      <c r="H94" s="219">
        <v>25200</v>
      </c>
      <c r="I94" s="219">
        <f>H94*0.75</f>
        <v>18900</v>
      </c>
      <c r="J94" s="220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193">
        <v>36000</v>
      </c>
      <c r="G96" s="277"/>
      <c r="H96" s="277"/>
      <c r="I96" s="277"/>
      <c r="J96" s="278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42336</v>
      </c>
      <c r="G97" s="219">
        <f>H97*1.1</f>
        <v>38808</v>
      </c>
      <c r="H97" s="219">
        <v>35280</v>
      </c>
      <c r="I97" s="219">
        <f>H97*0.75</f>
        <v>26460</v>
      </c>
      <c r="J97" s="220">
        <f>H97*0.5</f>
        <v>17640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30240</v>
      </c>
      <c r="G100" s="120">
        <f>H100*1.1</f>
        <v>27720.000000000004</v>
      </c>
      <c r="H100" s="120">
        <v>25200</v>
      </c>
      <c r="I100" s="120">
        <f>H100*0.75</f>
        <v>18900</v>
      </c>
      <c r="J100" s="120">
        <f>H100*0.5</f>
        <v>12600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2.7109375" style="135" hidden="1" customWidth="1"/>
    <col min="2" max="2" width="30.7109375" style="133" customWidth="1"/>
    <col min="3" max="5" width="30.7109375" style="9" customWidth="1"/>
    <col min="6" max="8" width="24.7109375" style="134" customWidth="1"/>
    <col min="9" max="9" width="20.28515625" style="134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5" t="s">
        <v>106</v>
      </c>
      <c r="G6" s="415" t="s">
        <v>107</v>
      </c>
      <c r="H6" s="415" t="s">
        <v>108</v>
      </c>
      <c r="I6" s="415" t="s">
        <v>109</v>
      </c>
      <c r="J6" s="416" t="s">
        <v>110</v>
      </c>
    </row>
    <row r="7" spans="1:10" ht="24" thickBot="1" x14ac:dyDescent="0.3">
      <c r="B7" s="27"/>
      <c r="C7" s="38"/>
      <c r="D7" s="38"/>
      <c r="E7" s="39"/>
      <c r="F7" s="408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10">
        <v>6048</v>
      </c>
      <c r="G14" s="411"/>
      <c r="H14" s="411"/>
      <c r="I14" s="411"/>
      <c r="J14" s="412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191">
        <v>8640</v>
      </c>
      <c r="G15" s="413"/>
      <c r="H15" s="413"/>
      <c r="I15" s="413"/>
      <c r="J15" s="414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1440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7" t="s">
        <v>121</v>
      </c>
      <c r="C20" s="418"/>
      <c r="D20" s="418"/>
      <c r="E20" s="419"/>
      <c r="F20" s="316" t="str">
        <f>"Цена от "&amp;MIN($F$21:F40)&amp;" до "&amp;MAX($F$21:F40)</f>
        <v>Цена от 6660 до 133200</v>
      </c>
      <c r="G20" s="317"/>
      <c r="H20" s="317"/>
      <c r="I20" s="317"/>
      <c r="J20" s="318"/>
    </row>
    <row r="21" spans="1:10" ht="36" customHeight="1" outlineLevel="1" x14ac:dyDescent="0.25">
      <c r="B21" s="30" t="s">
        <v>122</v>
      </c>
      <c r="C21" s="31"/>
      <c r="D21" s="31"/>
      <c r="E21" s="32"/>
      <c r="F21" s="146">
        <v>6660</v>
      </c>
      <c r="G21" s="147"/>
      <c r="H21" s="147"/>
      <c r="I21" s="147"/>
      <c r="J21" s="148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6" t="str">
        <f>"Цена от "&amp;MIN(F42:F51)&amp;" до "&amp;MAX(F42:F51)</f>
        <v>Цена от 1440 до 30096</v>
      </c>
      <c r="G41" s="317"/>
      <c r="H41" s="317"/>
      <c r="I41" s="317"/>
      <c r="J41" s="318"/>
    </row>
    <row r="42" spans="2:10" ht="36" customHeight="1" x14ac:dyDescent="0.25">
      <c r="B42" s="76" t="s">
        <v>143</v>
      </c>
      <c r="C42" s="77"/>
      <c r="D42" s="77"/>
      <c r="E42" s="54"/>
      <c r="F42" s="319">
        <v>3780</v>
      </c>
      <c r="G42" s="319"/>
      <c r="H42" s="319"/>
      <c r="I42" s="319"/>
      <c r="J42" s="320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4">
        <v>30096</v>
      </c>
      <c r="G51" s="324"/>
      <c r="H51" s="324"/>
      <c r="I51" s="324"/>
      <c r="J51" s="32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209" t="str">
        <f>"Цена от "&amp;MIN(F56,F60:J61,H94,F62:F73)&amp;" до "&amp;MAX(F56,F60:J61,H94,F62:F73)</f>
        <v>Цена от 3024 до 38952</v>
      </c>
      <c r="G54" s="326"/>
      <c r="H54" s="326"/>
      <c r="I54" s="326"/>
      <c r="J54" s="327"/>
    </row>
    <row r="55" spans="1:10" ht="24" thickBot="1" x14ac:dyDescent="0.3">
      <c r="B55" s="27"/>
      <c r="C55" s="38"/>
      <c r="D55" s="38"/>
      <c r="E55" s="39"/>
      <c r="F55" s="184"/>
      <c r="G55" s="210"/>
      <c r="H55" s="210"/>
      <c r="I55" s="210"/>
      <c r="J55" s="211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84"/>
      <c r="G59" s="210"/>
      <c r="H59" s="210"/>
      <c r="I59" s="210"/>
      <c r="J59" s="211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59">
        <v>11988</v>
      </c>
      <c r="G60" s="59"/>
      <c r="H60" s="59"/>
      <c r="I60" s="59"/>
      <c r="J60" s="60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59">
        <v>14400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59">
        <v>17280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21600</v>
      </c>
      <c r="G68" s="59"/>
      <c r="H68" s="59"/>
      <c r="I68" s="59"/>
      <c r="J68" s="60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18000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5" t="s">
        <v>113</v>
      </c>
      <c r="B77" s="76" t="s">
        <v>176</v>
      </c>
      <c r="C77" s="77"/>
      <c r="D77" s="77"/>
      <c r="E77" s="54"/>
      <c r="F77" s="59">
        <v>17280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179</v>
      </c>
      <c r="C80" s="77"/>
      <c r="D80" s="77"/>
      <c r="E80" s="54"/>
      <c r="F80" s="59">
        <v>20160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84" t="s">
        <v>180</v>
      </c>
      <c r="C81" s="85"/>
      <c r="D81" s="85"/>
      <c r="E81" s="86"/>
      <c r="F81" s="59">
        <v>24192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5" t="s">
        <v>113</v>
      </c>
      <c r="B87" s="76" t="s">
        <v>186</v>
      </c>
      <c r="C87" s="77"/>
      <c r="D87" s="77"/>
      <c r="E87" s="54"/>
      <c r="F87" s="324">
        <v>20880</v>
      </c>
      <c r="G87" s="324"/>
      <c r="H87" s="324"/>
      <c r="I87" s="324"/>
      <c r="J87" s="325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135" t="s">
        <v>111</v>
      </c>
      <c r="B94" s="76" t="s">
        <v>193</v>
      </c>
      <c r="C94" s="77"/>
      <c r="D94" s="77"/>
      <c r="E94" s="54"/>
      <c r="F94" s="218">
        <f>1.2*H94</f>
        <v>20520</v>
      </c>
      <c r="G94" s="219">
        <f>1.1*H94</f>
        <v>18810</v>
      </c>
      <c r="H94" s="218">
        <v>17100</v>
      </c>
      <c r="I94" s="219">
        <f>H94*0.75</f>
        <v>12825</v>
      </c>
      <c r="J94" s="220">
        <f>H94*0.5</f>
        <v>8550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59">
        <v>6660</v>
      </c>
      <c r="G95" s="59"/>
      <c r="H95" s="59"/>
      <c r="I95" s="59"/>
      <c r="J95" s="60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5" t="s">
        <v>113</v>
      </c>
      <c r="B97" s="76" t="s">
        <v>196</v>
      </c>
      <c r="C97" s="77"/>
      <c r="D97" s="77"/>
      <c r="E97" s="54"/>
      <c r="F97" s="218">
        <f>H97*1.2</f>
        <v>29376</v>
      </c>
      <c r="G97" s="219">
        <f>H97*1.1</f>
        <v>26928.000000000004</v>
      </c>
      <c r="H97" s="218">
        <v>24480</v>
      </c>
      <c r="I97" s="219">
        <f>H97*0.75</f>
        <v>18360</v>
      </c>
      <c r="J97" s="220">
        <f>H97*0.5</f>
        <v>12240</v>
      </c>
    </row>
    <row r="98" spans="1:10" ht="36" customHeight="1" x14ac:dyDescent="0.25">
      <c r="A98" s="135" t="s">
        <v>113</v>
      </c>
      <c r="B98" s="76" t="s">
        <v>229</v>
      </c>
      <c r="C98" s="77"/>
      <c r="D98" s="77"/>
      <c r="E98" s="54"/>
      <c r="F98" s="59">
        <v>9360</v>
      </c>
      <c r="G98" s="59"/>
      <c r="H98" s="59"/>
      <c r="I98" s="59"/>
      <c r="J98" s="60"/>
    </row>
    <row r="99" spans="1:10" ht="36" customHeight="1" x14ac:dyDescent="0.25">
      <c r="A99" s="135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10800</v>
      </c>
      <c r="G100" s="120">
        <f>H100*1.1</f>
        <v>9900</v>
      </c>
      <c r="H100" s="120">
        <v>9000</v>
      </c>
      <c r="I100" s="120">
        <f>H100*0.75</f>
        <v>6750</v>
      </c>
      <c r="J100" s="120">
        <f>H100*0.5</f>
        <v>4500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9"/>
      <c r="G101" s="326"/>
      <c r="H101" s="326"/>
      <c r="I101" s="326"/>
      <c r="J101" s="327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84"/>
      <c r="G108" s="210"/>
      <c r="H108" s="210"/>
      <c r="I108" s="210"/>
      <c r="J108" s="211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96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420"/>
      <c r="G19" s="421"/>
      <c r="H19" s="421"/>
      <c r="I19" s="421"/>
      <c r="J19" s="422"/>
    </row>
    <row r="20" spans="1:10" ht="36" customHeight="1" x14ac:dyDescent="0.25">
      <c r="A20" s="7"/>
      <c r="B20" s="52" t="s">
        <v>362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363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"&amp;MIN(F59,F63:J64,H96,F65:J76)&amp;" до "&amp;MAX(F59,F63:J64,H96,F65:J76)</f>
        <v>Цена от 3672 до 29700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15" t="s">
        <v>187</v>
      </c>
      <c r="C90" s="216"/>
      <c r="D90" s="216"/>
      <c r="E90" s="217"/>
      <c r="F90" s="212"/>
      <c r="G90" s="213"/>
      <c r="H90" s="213"/>
      <c r="I90" s="213"/>
      <c r="J90" s="214"/>
    </row>
    <row r="91" spans="1:10" ht="22.5" customHeight="1" thickBot="1" x14ac:dyDescent="0.3">
      <c r="A91" s="7" t="s">
        <v>111</v>
      </c>
      <c r="B91" s="170" t="s">
        <v>188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A92" s="7"/>
      <c r="B92" s="34" t="s">
        <v>189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12"/>
      <c r="G95" s="213"/>
      <c r="H95" s="213"/>
      <c r="I95" s="213"/>
      <c r="J95" s="214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8">
        <f>H96*1.2</f>
        <v>9720</v>
      </c>
      <c r="G96" s="219">
        <f>H96*1.1</f>
        <v>8910</v>
      </c>
      <c r="H96" s="219">
        <v>8100</v>
      </c>
      <c r="I96" s="219">
        <f>H96*0.75</f>
        <v>6075</v>
      </c>
      <c r="J96" s="220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8">
        <f>H99*1.2</f>
        <v>13824</v>
      </c>
      <c r="G99" s="219">
        <f>H99*1.1</f>
        <v>12672.000000000002</v>
      </c>
      <c r="H99" s="219">
        <v>11520</v>
      </c>
      <c r="I99" s="219">
        <f>H99*0.75</f>
        <v>8640</v>
      </c>
      <c r="J99" s="220">
        <f>H99*0.5</f>
        <v>5760</v>
      </c>
    </row>
    <row r="100" spans="1:10" ht="36" customHeight="1" x14ac:dyDescent="0.25">
      <c r="A100" s="7" t="s">
        <v>113</v>
      </c>
      <c r="B100" s="76" t="s">
        <v>229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4"/>
      <c r="F102" s="67">
        <v>7380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256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92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71496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22118.399999999998</v>
      </c>
      <c r="G94" s="219">
        <f>H94*1.1</f>
        <v>20275.2</v>
      </c>
      <c r="H94" s="219">
        <v>18432</v>
      </c>
      <c r="I94" s="219">
        <f>H94*0.75</f>
        <v>13824</v>
      </c>
      <c r="J94" s="220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31104</v>
      </c>
      <c r="G97" s="219">
        <f>H97*1.1</f>
        <v>28512.000000000004</v>
      </c>
      <c r="H97" s="219">
        <v>25920</v>
      </c>
      <c r="I97" s="219">
        <f>H97*0.75</f>
        <v>19440</v>
      </c>
      <c r="J97" s="220">
        <f>H97*0.5</f>
        <v>12960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3204 до 53092,8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13392</v>
      </c>
      <c r="G94" s="219">
        <f>H94*1.1</f>
        <v>12276.000000000002</v>
      </c>
      <c r="H94" s="219">
        <v>11160</v>
      </c>
      <c r="I94" s="219">
        <f>H94*0.75</f>
        <v>8370</v>
      </c>
      <c r="J94" s="220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19008</v>
      </c>
      <c r="G97" s="219">
        <f>H97*1.1</f>
        <v>17424</v>
      </c>
      <c r="H97" s="219">
        <v>15840</v>
      </c>
      <c r="I97" s="219">
        <f>H97*0.75</f>
        <v>11880</v>
      </c>
      <c r="J97" s="220">
        <f>H97*0.5</f>
        <v>7920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13392</v>
      </c>
      <c r="G100" s="120">
        <f>H100*1.1</f>
        <v>12276.000000000002</v>
      </c>
      <c r="H100" s="120">
        <v>11160</v>
      </c>
      <c r="I100" s="120">
        <f>H100*0.75</f>
        <v>8370</v>
      </c>
      <c r="J100" s="120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351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360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3240 до 154800</v>
      </c>
      <c r="G84" s="213"/>
      <c r="H84" s="213"/>
      <c r="I84" s="213"/>
      <c r="J84" s="214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128880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171360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85680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102816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38880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60480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278640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95040</v>
      </c>
      <c r="G117" s="68"/>
      <c r="H117" s="68"/>
      <c r="I117" s="68"/>
      <c r="J117" s="69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8">
        <f>H124*1.2</f>
        <v>14256</v>
      </c>
      <c r="G124" s="219">
        <f>H124*1.1</f>
        <v>13068.000000000002</v>
      </c>
      <c r="H124" s="219">
        <v>11880</v>
      </c>
      <c r="I124" s="219">
        <f>H124*0.75</f>
        <v>8910</v>
      </c>
      <c r="J124" s="220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25920</v>
      </c>
      <c r="G127" s="219">
        <f>H127*1.1</f>
        <v>23760.000000000004</v>
      </c>
      <c r="H127" s="219">
        <v>21600</v>
      </c>
      <c r="I127" s="219">
        <f>H127*0.75</f>
        <v>16200</v>
      </c>
      <c r="J127" s="220">
        <f>H127*0.5</f>
        <v>10800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21600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28080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0.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7" customHeight="1" x14ac:dyDescent="0.25">
      <c r="A142" s="7" t="s">
        <v>113</v>
      </c>
      <c r="B142" s="129" t="s">
        <v>208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0.5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19"/>
  <sheetViews>
    <sheetView view="pageBreakPreview" topLeftCell="B1" zoomScale="53" zoomScaleNormal="60" zoomScaleSheetLayoutView="53" workbookViewId="0">
      <pane ySplit="4" topLeftCell="A278" activePane="bottomLeft" state="frozen"/>
      <selection activeCell="J115" sqref="J115"/>
      <selection pane="bottomLeft" activeCell="A286" sqref="A286:XFD28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360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364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365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366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367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368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369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370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371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372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373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374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375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376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377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378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379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380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381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382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383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384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385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386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387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388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389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390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391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392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393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394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395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396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397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398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399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400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401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402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403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404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405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406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407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408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409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410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411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412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413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1" t="s">
        <v>268</v>
      </c>
      <c r="B122" s="392"/>
      <c r="C122" s="393"/>
      <c r="D122" s="393"/>
      <c r="E122" s="393"/>
      <c r="F122" s="184" t="s">
        <v>268</v>
      </c>
      <c r="G122" s="210"/>
      <c r="H122" s="210"/>
      <c r="I122" s="210"/>
      <c r="J122" s="211"/>
    </row>
    <row r="123" spans="1:10" ht="36" customHeight="1" thickBot="1" x14ac:dyDescent="0.3">
      <c r="A123" s="7" t="s">
        <v>111</v>
      </c>
      <c r="B123" s="30" t="s">
        <v>269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4" t="s">
        <v>268</v>
      </c>
      <c r="G124" s="210"/>
      <c r="H124" s="210"/>
      <c r="I124" s="210"/>
      <c r="J124" s="211"/>
    </row>
    <row r="125" spans="1:10" ht="36" customHeight="1" thickBot="1" x14ac:dyDescent="0.3">
      <c r="A125" s="7" t="s">
        <v>111</v>
      </c>
      <c r="B125" s="30" t="s">
        <v>270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4" t="s">
        <v>268</v>
      </c>
      <c r="G126" s="210"/>
      <c r="H126" s="210"/>
      <c r="I126" s="210"/>
      <c r="J126" s="211"/>
    </row>
    <row r="127" spans="1:10" ht="36" customHeight="1" thickBot="1" x14ac:dyDescent="0.3">
      <c r="A127" s="7" t="s">
        <v>111</v>
      </c>
      <c r="B127" s="52" t="s">
        <v>271</v>
      </c>
      <c r="C127" s="53"/>
      <c r="D127" s="53"/>
      <c r="E127" s="54"/>
      <c r="F127" s="189">
        <v>1314</v>
      </c>
      <c r="G127" s="394"/>
      <c r="H127" s="394"/>
      <c r="I127" s="394"/>
      <c r="J127" s="395"/>
    </row>
    <row r="128" spans="1:10" ht="30" customHeight="1" thickBot="1" x14ac:dyDescent="0.3">
      <c r="A128" s="184"/>
      <c r="B128" s="210"/>
      <c r="C128" s="210"/>
      <c r="D128" s="210"/>
      <c r="E128" s="211"/>
      <c r="F128" s="184" t="s">
        <v>268</v>
      </c>
      <c r="G128" s="210"/>
      <c r="H128" s="210"/>
      <c r="I128" s="210"/>
      <c r="J128" s="211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6" t="str">
        <f>"Цена от "&amp;MIN(F130:F154)&amp;" до "&amp;MAX(F130:F154)</f>
        <v>Цена от 12456 до 311400</v>
      </c>
      <c r="G129" s="397"/>
      <c r="H129" s="397"/>
      <c r="I129" s="397"/>
      <c r="J129" s="398"/>
    </row>
    <row r="130" spans="1:10" ht="36" customHeight="1" outlineLevel="1" x14ac:dyDescent="0.25">
      <c r="A130" s="7"/>
      <c r="B130" s="52" t="s">
        <v>272</v>
      </c>
      <c r="C130" s="53"/>
      <c r="D130" s="53"/>
      <c r="E130" s="53"/>
      <c r="F130" s="146">
        <v>12456</v>
      </c>
      <c r="G130" s="147"/>
      <c r="H130" s="147"/>
      <c r="I130" s="147"/>
      <c r="J130" s="148"/>
    </row>
    <row r="131" spans="1:10" ht="36" customHeight="1" outlineLevel="1" x14ac:dyDescent="0.25">
      <c r="A131" s="7"/>
      <c r="B131" s="52" t="s">
        <v>273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274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275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276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277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278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279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280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281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282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283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284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285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286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287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288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289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290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291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292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293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294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295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296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297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298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299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300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301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302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303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304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305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306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307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308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309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310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311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414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415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416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417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418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419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420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421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422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423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424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425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426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427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428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429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430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431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432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433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434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435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436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437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438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439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440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441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442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443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444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445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446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447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448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449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450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451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452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453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454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455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456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457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458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459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460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461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462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463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464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465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466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467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468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469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470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471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472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473</v>
      </c>
      <c r="C229" s="53"/>
      <c r="D229" s="53"/>
      <c r="E229" s="53"/>
      <c r="F229" s="399">
        <v>1245600</v>
      </c>
      <c r="G229" s="156"/>
      <c r="H229" s="156"/>
      <c r="I229" s="156"/>
      <c r="J229" s="157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1" t="s">
        <v>211</v>
      </c>
      <c r="C243" s="202"/>
      <c r="D243" s="202"/>
      <c r="E243" s="203"/>
      <c r="F243" s="212" t="str">
        <f>"Цена от "&amp;MIN(F245,F249:F261)&amp;" до "&amp;MAX(F245,F249:F261)</f>
        <v>Цена от 3240 до 418140</v>
      </c>
      <c r="G243" s="213"/>
      <c r="H243" s="213"/>
      <c r="I243" s="213"/>
      <c r="J243" s="214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93">
        <v>97740</v>
      </c>
      <c r="G250" s="277"/>
      <c r="H250" s="277"/>
      <c r="I250" s="277"/>
      <c r="J250" s="278"/>
    </row>
    <row r="251" spans="1:10" ht="36" customHeight="1" x14ac:dyDescent="0.25">
      <c r="A251" s="7" t="s">
        <v>111</v>
      </c>
      <c r="B251" s="76" t="s">
        <v>161</v>
      </c>
      <c r="C251" s="77"/>
      <c r="D251" s="77"/>
      <c r="E251" s="54"/>
      <c r="F251" s="67">
        <v>362340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79740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95688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108540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140940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418140</v>
      </c>
      <c r="G256" s="68"/>
      <c r="H256" s="68"/>
      <c r="I256" s="68"/>
      <c r="J256" s="69"/>
    </row>
    <row r="257" spans="1:10" ht="36" customHeight="1" x14ac:dyDescent="0.25">
      <c r="A257" s="7"/>
      <c r="B257" s="76" t="s">
        <v>167</v>
      </c>
      <c r="C257" s="77"/>
      <c r="D257" s="77"/>
      <c r="E257" s="54"/>
      <c r="F257" s="67">
        <v>177552</v>
      </c>
      <c r="G257" s="68"/>
      <c r="H257" s="68"/>
      <c r="I257" s="68"/>
      <c r="J257" s="69"/>
    </row>
    <row r="258" spans="1:10" ht="36" customHeight="1" x14ac:dyDescent="0.25">
      <c r="A258" s="7" t="s">
        <v>111</v>
      </c>
      <c r="B258" s="78" t="s">
        <v>168</v>
      </c>
      <c r="C258" s="79"/>
      <c r="D258" s="79"/>
      <c r="E258" s="36"/>
      <c r="F258" s="67">
        <v>3240</v>
      </c>
      <c r="G258" s="68"/>
      <c r="H258" s="68"/>
      <c r="I258" s="68"/>
      <c r="J258" s="69"/>
    </row>
    <row r="259" spans="1:10" ht="36" customHeight="1" x14ac:dyDescent="0.25">
      <c r="A259" s="7"/>
      <c r="B259" s="76" t="s">
        <v>169</v>
      </c>
      <c r="C259" s="77"/>
      <c r="D259" s="77"/>
      <c r="E259" s="54"/>
      <c r="F259" s="67">
        <v>83340</v>
      </c>
      <c r="G259" s="68"/>
      <c r="H259" s="68"/>
      <c r="I259" s="68"/>
      <c r="J259" s="69"/>
    </row>
    <row r="260" spans="1:10" ht="36" customHeight="1" x14ac:dyDescent="0.25">
      <c r="B260" s="76" t="s">
        <v>170</v>
      </c>
      <c r="C260" s="77"/>
      <c r="D260" s="77"/>
      <c r="E260" s="54"/>
      <c r="F260" s="67">
        <v>70740</v>
      </c>
      <c r="G260" s="68"/>
      <c r="H260" s="68"/>
      <c r="I260" s="68"/>
      <c r="J260" s="69"/>
    </row>
    <row r="261" spans="1:10" ht="36" customHeight="1" x14ac:dyDescent="0.25">
      <c r="A261" s="7" t="s">
        <v>111</v>
      </c>
      <c r="B261" s="76" t="s">
        <v>172</v>
      </c>
      <c r="C261" s="77"/>
      <c r="D261" s="77"/>
      <c r="E261" s="54"/>
      <c r="F261" s="67">
        <v>284940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173</v>
      </c>
      <c r="C262" s="77"/>
      <c r="D262" s="77"/>
      <c r="E262" s="54"/>
      <c r="F262" s="67">
        <v>8622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96300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3"/>
      <c r="F264" s="67">
        <v>60030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191</v>
      </c>
      <c r="C265" s="77"/>
      <c r="D265" s="77"/>
      <c r="E265" s="54"/>
      <c r="F265" s="67">
        <v>90000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70" t="s">
        <v>188</v>
      </c>
      <c r="C279" s="171"/>
      <c r="D279" s="171"/>
      <c r="E279" s="171"/>
      <c r="F279" s="171"/>
      <c r="G279" s="171"/>
      <c r="H279" s="171"/>
      <c r="I279" s="171"/>
      <c r="J279" s="172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thickBot="1" x14ac:dyDescent="0.3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18" t="s">
        <v>192</v>
      </c>
      <c r="C282" s="19"/>
      <c r="D282" s="19"/>
      <c r="E282" s="20"/>
      <c r="F282" s="212"/>
      <c r="G282" s="213"/>
      <c r="H282" s="213"/>
      <c r="I282" s="213"/>
      <c r="J282" s="214"/>
    </row>
    <row r="283" spans="1:10" ht="36" customHeight="1" x14ac:dyDescent="0.25">
      <c r="A283" s="7" t="s">
        <v>111</v>
      </c>
      <c r="B283" s="76" t="s">
        <v>253</v>
      </c>
      <c r="C283" s="77"/>
      <c r="D283" s="77"/>
      <c r="E283" s="54"/>
      <c r="F283" s="67">
        <v>31140</v>
      </c>
      <c r="G283" s="68"/>
      <c r="H283" s="68"/>
      <c r="I283" s="68"/>
      <c r="J283" s="69"/>
    </row>
    <row r="284" spans="1:10" ht="36" customHeight="1" x14ac:dyDescent="0.25">
      <c r="A284" s="7" t="s">
        <v>111</v>
      </c>
      <c r="B284" s="76" t="s">
        <v>194</v>
      </c>
      <c r="C284" s="77"/>
      <c r="D284" s="77"/>
      <c r="E284" s="54"/>
      <c r="F284" s="67">
        <v>32940</v>
      </c>
      <c r="G284" s="68"/>
      <c r="H284" s="68"/>
      <c r="I284" s="68"/>
      <c r="J284" s="69"/>
    </row>
    <row r="285" spans="1:10" ht="36" customHeight="1" x14ac:dyDescent="0.25">
      <c r="A285" s="7" t="s">
        <v>113</v>
      </c>
      <c r="B285" s="76" t="s">
        <v>313</v>
      </c>
      <c r="C285" s="77"/>
      <c r="D285" s="77"/>
      <c r="E285" s="54"/>
      <c r="F285" s="67">
        <v>43920</v>
      </c>
      <c r="G285" s="68"/>
      <c r="H285" s="68"/>
      <c r="I285" s="68"/>
      <c r="J285" s="69"/>
    </row>
    <row r="286" spans="1:10" ht="36" customHeight="1" thickBot="1" x14ac:dyDescent="0.3">
      <c r="A286" s="7"/>
      <c r="B286" s="76" t="s">
        <v>199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54" customHeight="1" thickBot="1" x14ac:dyDescent="0.3">
      <c r="A287" s="7"/>
      <c r="B287" s="18" t="s">
        <v>200</v>
      </c>
      <c r="C287" s="19"/>
      <c r="D287" s="19"/>
      <c r="E287" s="20"/>
      <c r="F287" s="110"/>
      <c r="G287" s="111"/>
      <c r="H287" s="111"/>
      <c r="I287" s="111"/>
      <c r="J287" s="112"/>
    </row>
    <row r="288" spans="1:10" ht="28.5" customHeight="1" thickBot="1" x14ac:dyDescent="0.3">
      <c r="A288" s="7"/>
      <c r="B288" s="356" t="s">
        <v>188</v>
      </c>
      <c r="C288" s="357"/>
      <c r="D288" s="357"/>
      <c r="E288" s="357"/>
      <c r="F288" s="357"/>
      <c r="G288" s="357"/>
      <c r="H288" s="357"/>
      <c r="I288" s="357"/>
      <c r="J288" s="358"/>
    </row>
    <row r="289" spans="1:10" ht="28.5" customHeight="1" x14ac:dyDescent="0.25">
      <c r="A289" s="7"/>
      <c r="B289" s="78" t="s">
        <v>201</v>
      </c>
      <c r="C289" s="79"/>
      <c r="D289" s="79"/>
      <c r="E289" s="36"/>
      <c r="F289" s="80">
        <v>90</v>
      </c>
      <c r="G289" s="81"/>
      <c r="H289" s="81"/>
      <c r="I289" s="81"/>
      <c r="J289" s="82"/>
    </row>
    <row r="290" spans="1:10" ht="28.5" customHeight="1" x14ac:dyDescent="0.25">
      <c r="A290" s="7"/>
      <c r="B290" s="76" t="s">
        <v>202</v>
      </c>
      <c r="C290" s="77"/>
      <c r="D290" s="77"/>
      <c r="E290" s="54"/>
      <c r="F290" s="67">
        <v>60</v>
      </c>
      <c r="G290" s="68"/>
      <c r="H290" s="68"/>
      <c r="I290" s="68"/>
      <c r="J290" s="69"/>
    </row>
    <row r="291" spans="1:10" ht="28.5" customHeight="1" x14ac:dyDescent="0.25">
      <c r="A291" s="7"/>
      <c r="B291" s="76" t="s">
        <v>203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204</v>
      </c>
      <c r="C292" s="77"/>
      <c r="D292" s="77"/>
      <c r="E292" s="54"/>
      <c r="F292" s="67">
        <v>90</v>
      </c>
      <c r="G292" s="68"/>
      <c r="H292" s="68"/>
      <c r="I292" s="68"/>
      <c r="J292" s="69"/>
    </row>
    <row r="293" spans="1:10" ht="28.5" customHeight="1" thickBot="1" x14ac:dyDescent="0.3">
      <c r="A293" s="7"/>
      <c r="B293" s="76" t="s">
        <v>205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4" customHeight="1" thickBot="1" x14ac:dyDescent="0.3">
      <c r="A294" s="7"/>
      <c r="B294" s="27"/>
      <c r="C294" s="38"/>
      <c r="D294" s="38"/>
      <c r="E294" s="39"/>
      <c r="F294" s="40"/>
      <c r="G294" s="41"/>
      <c r="H294" s="41"/>
      <c r="I294" s="41"/>
      <c r="J294" s="42"/>
    </row>
    <row r="295" spans="1:10" ht="18" customHeight="1" x14ac:dyDescent="0.25">
      <c r="A295" s="7"/>
      <c r="B295" s="124"/>
      <c r="C295" s="125"/>
      <c r="D295" s="125"/>
      <c r="E295" s="125"/>
      <c r="F295" s="126"/>
      <c r="G295" s="126"/>
      <c r="H295" s="126"/>
      <c r="I295" s="126"/>
      <c r="J295" s="126"/>
    </row>
    <row r="296" spans="1:10" ht="67.5" customHeight="1" x14ac:dyDescent="0.25">
      <c r="A296" s="7"/>
      <c r="B296" s="127" t="s">
        <v>317</v>
      </c>
      <c r="C296" s="127"/>
      <c r="D296" s="127"/>
      <c r="E296" s="127"/>
      <c r="F296" s="127"/>
      <c r="G296" s="127"/>
      <c r="H296" s="127"/>
      <c r="I296" s="127"/>
      <c r="J296" s="127"/>
    </row>
    <row r="297" spans="1:10" ht="27" customHeight="1" x14ac:dyDescent="0.25">
      <c r="A297" s="7" t="s">
        <v>113</v>
      </c>
      <c r="B297" s="129" t="s">
        <v>208</v>
      </c>
      <c r="C297" s="129"/>
      <c r="D297" s="129"/>
      <c r="E297" s="129"/>
      <c r="F297" s="129"/>
      <c r="G297" s="129"/>
      <c r="H297" s="129"/>
      <c r="I297" s="129"/>
      <c r="J297" s="129"/>
    </row>
    <row r="298" spans="1:10" s="179" customFormat="1" ht="20.100000000000001" customHeight="1" x14ac:dyDescent="0.25">
      <c r="B298" s="423"/>
      <c r="F298" s="424"/>
      <c r="G298" s="424"/>
      <c r="H298" s="424"/>
      <c r="I298" s="424"/>
      <c r="J298" s="424"/>
    </row>
    <row r="299" spans="1:10" s="241" customFormat="1" ht="36" customHeight="1" thickBot="1" x14ac:dyDescent="0.3">
      <c r="B299" s="242" t="s">
        <v>237</v>
      </c>
      <c r="C299" s="242"/>
      <c r="D299" s="242"/>
      <c r="E299" s="242"/>
      <c r="F299" s="242"/>
      <c r="G299" s="242"/>
      <c r="H299" s="242"/>
      <c r="I299" s="242"/>
    </row>
    <row r="300" spans="1:10" s="132" customFormat="1" ht="36" customHeight="1" thickBot="1" x14ac:dyDescent="0.3">
      <c r="B300" s="243" t="s">
        <v>238</v>
      </c>
      <c r="C300" s="244"/>
      <c r="D300" s="244"/>
      <c r="E300" s="244"/>
      <c r="F300" s="244"/>
      <c r="G300" s="244"/>
      <c r="H300" s="244"/>
      <c r="I300" s="245"/>
    </row>
    <row r="301" spans="1:10" ht="54" customHeight="1" thickBot="1" x14ac:dyDescent="0.3">
      <c r="B301" s="279" t="s">
        <v>474</v>
      </c>
      <c r="C301" s="280"/>
      <c r="D301" s="281" t="s">
        <v>475</v>
      </c>
      <c r="E301" s="251"/>
      <c r="F301" s="252"/>
      <c r="G301" s="251" t="s">
        <v>476</v>
      </c>
      <c r="H301" s="251"/>
      <c r="I301" s="252"/>
      <c r="J301" s="9"/>
    </row>
    <row r="302" spans="1:10" ht="36" customHeight="1" x14ac:dyDescent="0.25">
      <c r="B302" s="282" t="s">
        <v>242</v>
      </c>
      <c r="C302" s="283"/>
      <c r="D302" s="258" t="s">
        <v>243</v>
      </c>
      <c r="E302" s="258"/>
      <c r="F302" s="258"/>
      <c r="G302" s="284">
        <v>2190</v>
      </c>
      <c r="H302" s="258"/>
      <c r="I302" s="259"/>
      <c r="J302" s="9"/>
    </row>
    <row r="303" spans="1:10" ht="36" customHeight="1" x14ac:dyDescent="0.25">
      <c r="B303" s="285" t="s">
        <v>244</v>
      </c>
      <c r="C303" s="286"/>
      <c r="D303" s="265"/>
      <c r="E303" s="265"/>
      <c r="F303" s="265"/>
      <c r="G303" s="287">
        <v>1590</v>
      </c>
      <c r="H303" s="265"/>
      <c r="I303" s="266"/>
      <c r="J303" s="9"/>
    </row>
    <row r="304" spans="1:10" ht="36" customHeight="1" x14ac:dyDescent="0.25">
      <c r="B304" s="285" t="s">
        <v>245</v>
      </c>
      <c r="C304" s="286"/>
      <c r="D304" s="265"/>
      <c r="E304" s="265"/>
      <c r="F304" s="265"/>
      <c r="G304" s="287">
        <v>1440</v>
      </c>
      <c r="H304" s="265"/>
      <c r="I304" s="266"/>
      <c r="J304" s="9"/>
    </row>
    <row r="305" spans="1:10" ht="54" customHeight="1" x14ac:dyDescent="0.25">
      <c r="B305" s="285" t="s">
        <v>246</v>
      </c>
      <c r="C305" s="286"/>
      <c r="D305" s="265"/>
      <c r="E305" s="265"/>
      <c r="F305" s="265"/>
      <c r="G305" s="287">
        <v>1290</v>
      </c>
      <c r="H305" s="265"/>
      <c r="I305" s="266"/>
      <c r="J305" s="9"/>
    </row>
    <row r="306" spans="1:10" ht="40.5" customHeight="1" x14ac:dyDescent="0.25">
      <c r="A306" s="7"/>
      <c r="B306" s="131" t="s">
        <v>209</v>
      </c>
      <c r="C306" s="131"/>
      <c r="D306" s="131"/>
      <c r="E306" s="131"/>
      <c r="F306" s="131"/>
      <c r="G306" s="131"/>
      <c r="H306" s="131"/>
      <c r="I306" s="131"/>
      <c r="J306" s="131"/>
    </row>
    <row r="307" spans="1:10" ht="23.25" x14ac:dyDescent="0.25">
      <c r="A307" s="373" t="s">
        <v>318</v>
      </c>
      <c r="B307" s="373"/>
      <c r="C307" s="373"/>
      <c r="D307" s="373"/>
      <c r="E307" s="373"/>
      <c r="F307" s="373"/>
      <c r="G307" s="373"/>
      <c r="H307" s="373"/>
      <c r="I307" s="9"/>
      <c r="J307" s="9"/>
    </row>
    <row r="308" spans="1:10" ht="25.5" x14ac:dyDescent="0.35">
      <c r="A308" s="374" t="s">
        <v>319</v>
      </c>
      <c r="B308" s="374"/>
      <c r="C308" s="374"/>
      <c r="D308" s="374"/>
      <c r="E308" s="375" t="s">
        <v>320</v>
      </c>
      <c r="F308" s="376"/>
      <c r="G308" s="376"/>
      <c r="H308" s="9"/>
      <c r="I308" s="9"/>
      <c r="J308" s="9"/>
    </row>
    <row r="309" spans="1:10" ht="25.5" x14ac:dyDescent="0.35">
      <c r="A309" s="377" t="s">
        <v>321</v>
      </c>
      <c r="B309" s="377"/>
      <c r="C309" s="377"/>
      <c r="D309" s="377"/>
      <c r="E309" s="378">
        <v>1</v>
      </c>
      <c r="F309" s="376"/>
      <c r="G309" s="376"/>
      <c r="H309" s="9"/>
      <c r="I309" s="9"/>
      <c r="J309" s="9"/>
    </row>
    <row r="310" spans="1:10" ht="25.5" x14ac:dyDescent="0.35">
      <c r="A310" s="377">
        <v>2</v>
      </c>
      <c r="B310" s="377"/>
      <c r="C310" s="377"/>
      <c r="D310" s="377"/>
      <c r="E310" s="379">
        <v>1.1000000000000001</v>
      </c>
      <c r="F310" s="376"/>
      <c r="G310" s="376"/>
      <c r="H310" s="9"/>
      <c r="I310" s="9"/>
      <c r="J310" s="9"/>
    </row>
    <row r="311" spans="1:10" ht="25.5" x14ac:dyDescent="0.35">
      <c r="A311" s="377">
        <v>3</v>
      </c>
      <c r="B311" s="377"/>
      <c r="C311" s="377"/>
      <c r="D311" s="377"/>
      <c r="E311" s="379">
        <v>1.2</v>
      </c>
      <c r="F311" s="376"/>
      <c r="G311" s="376"/>
      <c r="H311" s="9"/>
      <c r="I311" s="9"/>
      <c r="J311" s="9"/>
    </row>
    <row r="312" spans="1:10" ht="25.5" x14ac:dyDescent="0.35">
      <c r="A312" s="377" t="s">
        <v>322</v>
      </c>
      <c r="B312" s="377"/>
      <c r="C312" s="377"/>
      <c r="D312" s="377"/>
      <c r="E312" s="379">
        <v>1.25</v>
      </c>
      <c r="F312" s="376"/>
      <c r="G312" s="376"/>
      <c r="H312" s="9"/>
      <c r="I312" s="9"/>
      <c r="J312" s="9"/>
    </row>
    <row r="313" spans="1:10" ht="25.5" x14ac:dyDescent="0.35">
      <c r="A313" s="377" t="s">
        <v>323</v>
      </c>
      <c r="B313" s="377"/>
      <c r="C313" s="377"/>
      <c r="D313" s="377"/>
      <c r="E313" s="379">
        <v>1.3</v>
      </c>
      <c r="F313" s="376"/>
      <c r="G313" s="376"/>
      <c r="H313" s="9"/>
      <c r="I313" s="9"/>
      <c r="J313" s="9"/>
    </row>
    <row r="314" spans="1:10" ht="25.5" x14ac:dyDescent="0.35">
      <c r="A314" s="377" t="s">
        <v>324</v>
      </c>
      <c r="B314" s="377"/>
      <c r="C314" s="377"/>
      <c r="D314" s="377"/>
      <c r="E314" s="379">
        <v>1.35</v>
      </c>
      <c r="F314" s="376"/>
      <c r="G314" s="376"/>
      <c r="H314" s="9"/>
      <c r="I314" s="9"/>
      <c r="J314" s="9"/>
    </row>
    <row r="315" spans="1:10" ht="25.5" x14ac:dyDescent="0.35">
      <c r="A315" s="377" t="s">
        <v>325</v>
      </c>
      <c r="B315" s="377"/>
      <c r="C315" s="377"/>
      <c r="D315" s="377"/>
      <c r="E315" s="379">
        <v>1.4</v>
      </c>
      <c r="F315" s="376"/>
      <c r="G315" s="376"/>
      <c r="H315" s="9"/>
      <c r="I315" s="9"/>
      <c r="J315" s="9"/>
    </row>
    <row r="316" spans="1:10" ht="25.5" x14ac:dyDescent="0.35">
      <c r="A316" s="377" t="s">
        <v>326</v>
      </c>
      <c r="B316" s="377"/>
      <c r="C316" s="377"/>
      <c r="D316" s="377"/>
      <c r="E316" s="379">
        <v>1.45</v>
      </c>
      <c r="F316" s="376"/>
      <c r="G316" s="376"/>
      <c r="H316" s="9"/>
      <c r="I316" s="9"/>
      <c r="J316" s="9"/>
    </row>
    <row r="317" spans="1:10" ht="25.5" x14ac:dyDescent="0.35">
      <c r="A317" s="377" t="s">
        <v>327</v>
      </c>
      <c r="B317" s="377"/>
      <c r="C317" s="377"/>
      <c r="D317" s="377"/>
      <c r="E317" s="379">
        <v>1.5</v>
      </c>
      <c r="F317" s="376"/>
      <c r="G317" s="376"/>
      <c r="H317" s="9"/>
      <c r="I317" s="9"/>
      <c r="J317" s="9"/>
    </row>
    <row r="318" spans="1:10" ht="25.5" x14ac:dyDescent="0.35">
      <c r="A318" s="377" t="s">
        <v>328</v>
      </c>
      <c r="B318" s="377"/>
      <c r="C318" s="377"/>
      <c r="D318" s="377"/>
      <c r="E318" s="379">
        <v>2</v>
      </c>
      <c r="F318" s="376"/>
      <c r="G318" s="376"/>
      <c r="H318" s="9"/>
      <c r="I318" s="9"/>
      <c r="J318" s="9"/>
    </row>
    <row r="319" spans="1:10" ht="53.25" customHeight="1" x14ac:dyDescent="0.25">
      <c r="A319" s="380" t="s">
        <v>329</v>
      </c>
      <c r="B319" s="380"/>
      <c r="C319" s="380"/>
      <c r="D319" s="380"/>
      <c r="E319" s="380"/>
      <c r="F319" s="380"/>
      <c r="G319" s="380"/>
      <c r="H319" s="380"/>
      <c r="I319" s="9"/>
      <c r="J319" s="9"/>
    </row>
  </sheetData>
  <sheetProtection selectLockedCells="1" selectUnlockedCells="1"/>
  <mergeCells count="600">
    <mergeCell ref="A316:D316"/>
    <mergeCell ref="A317:D317"/>
    <mergeCell ref="A318:D318"/>
    <mergeCell ref="A319:H319"/>
    <mergeCell ref="A310:D310"/>
    <mergeCell ref="A311:D311"/>
    <mergeCell ref="A312:D312"/>
    <mergeCell ref="A313:D313"/>
    <mergeCell ref="A314:D314"/>
    <mergeCell ref="A315:D315"/>
    <mergeCell ref="B305:C305"/>
    <mergeCell ref="G305:I305"/>
    <mergeCell ref="B306:J306"/>
    <mergeCell ref="A307:H307"/>
    <mergeCell ref="A308:D308"/>
    <mergeCell ref="A309:D309"/>
    <mergeCell ref="B301:C301"/>
    <mergeCell ref="D301:F301"/>
    <mergeCell ref="G301:I301"/>
    <mergeCell ref="B302:C302"/>
    <mergeCell ref="D302:F305"/>
    <mergeCell ref="G302:I302"/>
    <mergeCell ref="B303:C303"/>
    <mergeCell ref="G303:I303"/>
    <mergeCell ref="B304:C304"/>
    <mergeCell ref="G304:I304"/>
    <mergeCell ref="B294:E294"/>
    <mergeCell ref="F294:J294"/>
    <mergeCell ref="B296:J296"/>
    <mergeCell ref="B297:J297"/>
    <mergeCell ref="B299:I299"/>
    <mergeCell ref="B300:I30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J288"/>
    <mergeCell ref="B289:E289"/>
    <mergeCell ref="F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92" activePane="bottomLeft" state="frozen"/>
      <selection activeCell="J115" sqref="J115"/>
      <selection pane="bottomLeft" activeCell="B98" sqref="B98:E9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"&amp;MIN(F56,F60:J61,H94,F62:F73)&amp;" до "&amp;MAX(F56,F60:J61,H94,F62:F73)</f>
        <v>Цена от 6120 до 191520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161280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51840</v>
      </c>
      <c r="G94" s="219">
        <f>H94*1.1</f>
        <v>47520.000000000007</v>
      </c>
      <c r="H94" s="219">
        <v>43200</v>
      </c>
      <c r="I94" s="219">
        <f>H94*0.75</f>
        <v>32400</v>
      </c>
      <c r="J94" s="220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72576</v>
      </c>
      <c r="G97" s="219">
        <f>H97*1.1</f>
        <v>66528</v>
      </c>
      <c r="H97" s="219">
        <v>60480</v>
      </c>
      <c r="I97" s="219">
        <f>H97*0.75</f>
        <v>45360</v>
      </c>
      <c r="J97" s="220">
        <f>H97*0.5</f>
        <v>30240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108864</v>
      </c>
      <c r="G100" s="120">
        <f>H100*1.1</f>
        <v>99792.000000000015</v>
      </c>
      <c r="H100" s="120">
        <v>90720</v>
      </c>
      <c r="I100" s="120">
        <f>H100*0.75</f>
        <v>68040</v>
      </c>
      <c r="J100" s="120">
        <f>H100*0.5</f>
        <v>45360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79848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19872</v>
      </c>
      <c r="G94" s="219">
        <f>H94*1.1</f>
        <v>18216</v>
      </c>
      <c r="H94" s="219">
        <v>16560</v>
      </c>
      <c r="I94" s="219">
        <f>H94*0.75</f>
        <v>12420</v>
      </c>
      <c r="J94" s="220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28512</v>
      </c>
      <c r="G97" s="219">
        <f>H97*1.1</f>
        <v>26136.000000000004</v>
      </c>
      <c r="H97" s="219">
        <v>23760</v>
      </c>
      <c r="I97" s="219">
        <f>H97*0.75</f>
        <v>17820</v>
      </c>
      <c r="J97" s="220">
        <f>H97*0.5</f>
        <v>11880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21600</v>
      </c>
      <c r="G100" s="120">
        <f>H100*1.1</f>
        <v>19800</v>
      </c>
      <c r="H100" s="120">
        <v>18000</v>
      </c>
      <c r="I100" s="120">
        <f>H100*0.75</f>
        <v>13500</v>
      </c>
      <c r="J100" s="120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54720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13824</v>
      </c>
      <c r="G94" s="219">
        <f>H94*1.1</f>
        <v>12672.000000000002</v>
      </c>
      <c r="H94" s="219">
        <v>11520</v>
      </c>
      <c r="I94" s="219">
        <f>H94*0.75</f>
        <v>8640</v>
      </c>
      <c r="J94" s="220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19872</v>
      </c>
      <c r="G97" s="219">
        <f>H97*1.1</f>
        <v>18216</v>
      </c>
      <c r="H97" s="219">
        <v>16560</v>
      </c>
      <c r="I97" s="219">
        <f>H97*0.75</f>
        <v>12420</v>
      </c>
      <c r="J97" s="220">
        <f>H97*0.5</f>
        <v>8280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13824</v>
      </c>
      <c r="G100" s="120">
        <f>H100*1.1</f>
        <v>12672.000000000002</v>
      </c>
      <c r="H100" s="120">
        <v>11520</v>
      </c>
      <c r="I100" s="120">
        <f>H100*0.75</f>
        <v>8640</v>
      </c>
      <c r="J100" s="120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45360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18273.599999999999</v>
      </c>
      <c r="G94" s="219">
        <f>H94*1.1</f>
        <v>16750.800000000003</v>
      </c>
      <c r="H94" s="219">
        <v>15228</v>
      </c>
      <c r="I94" s="219">
        <f>H94*0.75</f>
        <v>11421</v>
      </c>
      <c r="J94" s="220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25920</v>
      </c>
      <c r="G97" s="219">
        <f>H97*1.1</f>
        <v>23760.000000000004</v>
      </c>
      <c r="H97" s="219">
        <v>21600</v>
      </c>
      <c r="I97" s="219">
        <f>H97*0.75</f>
        <v>16200</v>
      </c>
      <c r="J97" s="220">
        <f>H97*0.5</f>
        <v>10800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9"/>
      <c r="G9" s="149"/>
      <c r="H9" s="149"/>
      <c r="I9" s="149"/>
      <c r="J9" s="150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9"/>
      <c r="G12" s="149"/>
      <c r="H12" s="149"/>
      <c r="I12" s="149"/>
      <c r="J12" s="150"/>
    </row>
    <row r="13" spans="1:10" ht="23.25" x14ac:dyDescent="0.25">
      <c r="A13" s="7" t="s">
        <v>111</v>
      </c>
      <c r="B13" s="30" t="s">
        <v>117</v>
      </c>
      <c r="C13" s="234"/>
      <c r="D13" s="234"/>
      <c r="E13" s="235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9"/>
      <c r="G15" s="149"/>
      <c r="H15" s="149"/>
      <c r="I15" s="149"/>
      <c r="J15" s="150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7200 до 60120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45000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12060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30060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33012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39614.399999999994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24120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9900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25740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47412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30240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21060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42012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33120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63360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46800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56160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14400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36720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33134.400000000001</v>
      </c>
      <c r="G93" s="219">
        <f>H93*1.1</f>
        <v>30373.200000000001</v>
      </c>
      <c r="H93" s="219">
        <v>27612</v>
      </c>
      <c r="I93" s="219">
        <f>H93*0.75</f>
        <v>20709</v>
      </c>
      <c r="J93" s="220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46656</v>
      </c>
      <c r="G96" s="219">
        <f>H96*1.1</f>
        <v>42768</v>
      </c>
      <c r="H96" s="219">
        <v>38880</v>
      </c>
      <c r="I96" s="219">
        <f>H96*0.75</f>
        <v>29160</v>
      </c>
      <c r="J96" s="220">
        <f>H96*0.5</f>
        <v>19440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24120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"&amp;MIN(F56,F60:J61,H93,F62:J73)&amp;" до "&amp;MAX(F56,F60:J61,H93,F62:J73)</f>
        <v>Цена от 1512 до 38592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8942.4</v>
      </c>
      <c r="G93" s="219">
        <f>H93*1.1</f>
        <v>8197.2000000000007</v>
      </c>
      <c r="H93" s="219">
        <v>7452</v>
      </c>
      <c r="I93" s="219">
        <f>H93*0.75</f>
        <v>5589</v>
      </c>
      <c r="J93" s="220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12960</v>
      </c>
      <c r="G96" s="219">
        <f>H96*1.1</f>
        <v>11880.000000000002</v>
      </c>
      <c r="H96" s="219">
        <v>10800</v>
      </c>
      <c r="I96" s="219">
        <f>H96*0.75</f>
        <v>8100</v>
      </c>
      <c r="J96" s="220">
        <f>H96*0.5</f>
        <v>5400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21" t="s">
        <v>188</v>
      </c>
      <c r="C100" s="122"/>
      <c r="D100" s="122"/>
      <c r="E100" s="122"/>
      <c r="F100" s="122"/>
      <c r="G100" s="122"/>
      <c r="H100" s="122"/>
      <c r="I100" s="122"/>
      <c r="J100" s="123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7" t="s">
        <v>255</v>
      </c>
      <c r="C107" s="127"/>
      <c r="D107" s="127"/>
      <c r="E107" s="127"/>
      <c r="F107" s="127"/>
      <c r="G107" s="127"/>
      <c r="H107" s="127"/>
      <c r="I107" s="127"/>
      <c r="J107" s="127"/>
    </row>
    <row r="108" spans="1:10" ht="40.5" customHeight="1" x14ac:dyDescent="0.25">
      <c r="B108" s="127" t="s">
        <v>207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27" customHeight="1" x14ac:dyDescent="0.25">
      <c r="A109" s="7" t="s">
        <v>113</v>
      </c>
      <c r="B109" s="129" t="s">
        <v>208</v>
      </c>
      <c r="C109" s="129"/>
      <c r="D109" s="129"/>
      <c r="E109" s="129"/>
      <c r="F109" s="129"/>
      <c r="G109" s="129"/>
      <c r="H109" s="129"/>
      <c r="I109" s="129"/>
      <c r="J109" s="129"/>
    </row>
    <row r="110" spans="1:10" ht="40.5" customHeight="1" x14ac:dyDescent="0.25">
      <c r="B110" s="131" t="s">
        <v>209</v>
      </c>
      <c r="C110" s="131"/>
      <c r="D110" s="131"/>
      <c r="E110" s="131"/>
      <c r="F110" s="131"/>
      <c r="G110" s="131"/>
      <c r="H110" s="131"/>
      <c r="I110" s="131"/>
      <c r="J110" s="131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D1" zoomScale="60" zoomScaleNormal="60" workbookViewId="0">
      <pane ySplit="4" topLeftCell="A8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81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"&amp;MIN(F21:F39)&amp;" до "&amp;MAX(F21:F39)</f>
        <v>Цена от 12672 до 77472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12672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23472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27072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30672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34272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41472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45072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48672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52272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55872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63072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70272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73872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77472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1044 до 24314,4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5004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1044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24314.399999999998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3672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24300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1044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1044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2088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3132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3492 до 104148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21960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2196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5490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20772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17424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51876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48636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58363.199999999997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34848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34452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52074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31680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3492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21276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104148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23364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5004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29700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33066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29520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68400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82080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73440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146160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33120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66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66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132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25185.599999999999</v>
      </c>
      <c r="G93" s="219">
        <f>H93*1.1</f>
        <v>23086.800000000003</v>
      </c>
      <c r="H93" s="219">
        <v>20988</v>
      </c>
      <c r="I93" s="219">
        <f>H93*0.75</f>
        <v>15741</v>
      </c>
      <c r="J93" s="220">
        <f>H93*0.5</f>
        <v>10494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20988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20988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35424</v>
      </c>
      <c r="G96" s="219">
        <f>H96*1.1</f>
        <v>32472.000000000004</v>
      </c>
      <c r="H96" s="219">
        <v>29520</v>
      </c>
      <c r="I96" s="219">
        <f>H96*0.75</f>
        <v>22140</v>
      </c>
      <c r="J96" s="220">
        <f>H96*0.5</f>
        <v>14760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29520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12600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99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49.5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49.5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99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99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84"/>
      <c r="G107" s="210"/>
      <c r="H107" s="210"/>
      <c r="I107" s="210"/>
      <c r="J107" s="211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51796,8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51300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72000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11059.199999999999</v>
      </c>
      <c r="G94" s="219">
        <f>H94*1.1</f>
        <v>10137.6</v>
      </c>
      <c r="H94" s="219">
        <v>9216</v>
      </c>
      <c r="I94" s="219">
        <f>H94*0.75</f>
        <v>6912</v>
      </c>
      <c r="J94" s="220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15552</v>
      </c>
      <c r="G97" s="219">
        <f>H97*1.1</f>
        <v>14256.000000000002</v>
      </c>
      <c r="H97" s="219">
        <v>12960</v>
      </c>
      <c r="I97" s="219">
        <f>H97*0.75</f>
        <v>9720</v>
      </c>
      <c r="J97" s="220">
        <f>H97*0.5</f>
        <v>6480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14472</v>
      </c>
      <c r="G100" s="120">
        <f>H100*1.1</f>
        <v>13266.000000000002</v>
      </c>
      <c r="H100" s="120">
        <v>12060</v>
      </c>
      <c r="I100" s="120">
        <f>H100*0.75</f>
        <v>9045</v>
      </c>
      <c r="J100" s="120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2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5"/>
    </row>
    <row r="2" spans="1:10" s="13" customFormat="1" ht="54" customHeight="1" x14ac:dyDescent="0.25">
      <c r="A2" s="136"/>
      <c r="B2" s="11"/>
      <c r="C2" s="11"/>
      <c r="D2" s="11"/>
      <c r="E2" s="12" t="s">
        <v>531</v>
      </c>
      <c r="F2" s="12"/>
      <c r="G2" s="12"/>
      <c r="H2" s="12"/>
      <c r="I2" s="12"/>
      <c r="J2" s="426"/>
    </row>
    <row r="3" spans="1:10" s="17" customFormat="1" ht="36" customHeight="1" x14ac:dyDescent="0.25">
      <c r="A3" s="135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42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27"/>
      <c r="C7" s="38"/>
      <c r="D7" s="38"/>
      <c r="E7" s="39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212" t="str">
        <f>"Цена от "&amp;MIN(F56,F60:F73)&amp;" до "&amp;MAX(F56,F60:F73)</f>
        <v>Цена от 3024 до 62640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5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4"/>
      <c r="F94" s="218">
        <f>H94*1.2</f>
        <v>10368</v>
      </c>
      <c r="G94" s="219">
        <f>H94*1.1</f>
        <v>9504</v>
      </c>
      <c r="H94" s="219">
        <v>8640</v>
      </c>
      <c r="I94" s="219">
        <f>H94*0.75</f>
        <v>6480</v>
      </c>
      <c r="J94" s="220">
        <f>H94*0.5</f>
        <v>4320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40435.199999999997</v>
      </c>
      <c r="G100" s="120">
        <f>H100*1.1</f>
        <v>37065.600000000006</v>
      </c>
      <c r="H100" s="120">
        <v>33696</v>
      </c>
      <c r="I100" s="120">
        <f>H100*0.75</f>
        <v>25272</v>
      </c>
      <c r="J100" s="120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x14ac:dyDescent="0.25">
      <c r="A110" s="7" t="s">
        <v>113</v>
      </c>
      <c r="B110" s="129" t="s">
        <v>361</v>
      </c>
      <c r="C110" s="129"/>
      <c r="D110" s="129"/>
      <c r="E110" s="129"/>
      <c r="F110" s="129"/>
      <c r="G110" s="129"/>
      <c r="H110" s="129"/>
      <c r="I110" s="129"/>
      <c r="J110" s="130"/>
    </row>
    <row r="111" spans="1:10" ht="42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  <c r="J111" s="428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38" activePane="bottomLeft" state="frozen"/>
      <selection activeCell="J115" sqref="J115"/>
      <selection pane="bottomLeft" activeCell="N44" sqref="N4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136224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142416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148608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154800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160992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167184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173376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179568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185760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191952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3204 до 90000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2124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5310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46728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54504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65404.799999999996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12060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3204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23364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19476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66204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79992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7092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72090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74880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19440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57600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87840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105408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19440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19440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28800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106560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128160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28036.799999999999</v>
      </c>
      <c r="G104" s="219">
        <f>H104*1.1</f>
        <v>25700.400000000001</v>
      </c>
      <c r="H104" s="219">
        <v>23364</v>
      </c>
      <c r="I104" s="219">
        <f>H104*0.75</f>
        <v>17523</v>
      </c>
      <c r="J104" s="220">
        <f>H104*0.5</f>
        <v>11682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20160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14184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44928</v>
      </c>
      <c r="G107" s="219">
        <f>H107*1.1</f>
        <v>41184</v>
      </c>
      <c r="H107" s="219">
        <v>37440</v>
      </c>
      <c r="I107" s="219">
        <f>H107*0.75</f>
        <v>28080</v>
      </c>
      <c r="J107" s="220">
        <f>H107*0.5</f>
        <v>18720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32400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23040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18576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1.75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36000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24012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33696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14256</v>
      </c>
      <c r="G94" s="219">
        <f>H94*1.1</f>
        <v>13068.000000000002</v>
      </c>
      <c r="H94" s="219">
        <v>11880</v>
      </c>
      <c r="I94" s="219">
        <f>H94*0.75</f>
        <v>8910</v>
      </c>
      <c r="J94" s="220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20736</v>
      </c>
      <c r="G97" s="219">
        <f>H97*1.1</f>
        <v>19008</v>
      </c>
      <c r="H97" s="219">
        <v>17280</v>
      </c>
      <c r="I97" s="219">
        <f>H97*0.75</f>
        <v>12960</v>
      </c>
      <c r="J97" s="220">
        <f>H97*0.5</f>
        <v>8640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10800</v>
      </c>
      <c r="G100" s="120">
        <f>H100*1.1</f>
        <v>9900</v>
      </c>
      <c r="H100" s="120">
        <v>9000</v>
      </c>
      <c r="I100" s="120">
        <f>H100*0.75</f>
        <v>6750</v>
      </c>
      <c r="J100" s="120">
        <f>H100*0.5</f>
        <v>4500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2" activePane="bottomLeft" state="frozen"/>
      <selection activeCell="J115" sqref="J115"/>
      <selection pane="bottomLeft" activeCell="B98" sqref="B98:E9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144000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32832</v>
      </c>
      <c r="G94" s="219">
        <f>H94*1.1</f>
        <v>30096.000000000004</v>
      </c>
      <c r="H94" s="219">
        <v>27360</v>
      </c>
      <c r="I94" s="219">
        <f>H94*0.75</f>
        <v>20520</v>
      </c>
      <c r="J94" s="220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18720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46656</v>
      </c>
      <c r="G97" s="219">
        <f>H97*1.1</f>
        <v>42768</v>
      </c>
      <c r="H97" s="219">
        <v>38880</v>
      </c>
      <c r="I97" s="219">
        <f>H97*0.75</f>
        <v>29160</v>
      </c>
      <c r="J97" s="220">
        <f>H97*0.5</f>
        <v>19440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26640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30564</v>
      </c>
      <c r="G100" s="120">
        <f>H100*1.1</f>
        <v>28017.000000000004</v>
      </c>
      <c r="H100" s="120">
        <v>25470</v>
      </c>
      <c r="I100" s="120">
        <f>H100*0.75</f>
        <v>19102.5</v>
      </c>
      <c r="J100" s="120">
        <f>H100*0.5</f>
        <v>12735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0"/>
  <sheetViews>
    <sheetView view="pageBreakPreview" topLeftCell="B1" zoomScale="50" zoomScaleNormal="60" zoomScaleSheetLayoutView="50" workbookViewId="0">
      <pane ySplit="4" topLeftCell="A134" activePane="bottomLeft" state="frozen"/>
      <selection activeCell="J115" sqref="J115"/>
      <selection pane="bottomLeft" activeCell="B139" sqref="B139:E139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251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1" t="s">
        <v>268</v>
      </c>
      <c r="B52" s="392"/>
      <c r="C52" s="393"/>
      <c r="D52" s="393"/>
      <c r="E52" s="393"/>
      <c r="F52" s="184" t="s">
        <v>268</v>
      </c>
      <c r="G52" s="210"/>
      <c r="H52" s="210"/>
      <c r="I52" s="210"/>
      <c r="J52" s="211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84" t="s">
        <v>268</v>
      </c>
      <c r="G54" s="210"/>
      <c r="H54" s="210"/>
      <c r="I54" s="210"/>
      <c r="J54" s="211"/>
    </row>
    <row r="55" spans="1:10" ht="36" customHeight="1" thickBot="1" x14ac:dyDescent="0.3">
      <c r="A55" s="7" t="s">
        <v>111</v>
      </c>
      <c r="B55" s="30" t="s">
        <v>270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84" t="s">
        <v>268</v>
      </c>
      <c r="G56" s="210"/>
      <c r="H56" s="210"/>
      <c r="I56" s="210"/>
      <c r="J56" s="211"/>
    </row>
    <row r="57" spans="1:10" ht="36" customHeight="1" thickBot="1" x14ac:dyDescent="0.3">
      <c r="A57" s="7" t="s">
        <v>111</v>
      </c>
      <c r="B57" s="52" t="s">
        <v>271</v>
      </c>
      <c r="C57" s="53"/>
      <c r="D57" s="53"/>
      <c r="E57" s="54"/>
      <c r="F57" s="189">
        <v>1260</v>
      </c>
      <c r="G57" s="394"/>
      <c r="H57" s="394"/>
      <c r="I57" s="394"/>
      <c r="J57" s="395"/>
    </row>
    <row r="58" spans="1:10" ht="30" customHeight="1" thickBot="1" x14ac:dyDescent="0.3">
      <c r="A58" s="184"/>
      <c r="B58" s="210"/>
      <c r="C58" s="210"/>
      <c r="D58" s="210"/>
      <c r="E58" s="211"/>
      <c r="F58" s="184" t="s">
        <v>268</v>
      </c>
      <c r="G58" s="210"/>
      <c r="H58" s="210"/>
      <c r="I58" s="210"/>
      <c r="J58" s="211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6" t="str">
        <f>"Цена от "&amp;MIN(F60:F84)&amp;" до "&amp;MAX(F60:F84)</f>
        <v>Цена от 14544 до 363600</v>
      </c>
      <c r="G59" s="397"/>
      <c r="H59" s="397"/>
      <c r="I59" s="397"/>
      <c r="J59" s="398"/>
    </row>
    <row r="60" spans="1:10" ht="36" customHeight="1" outlineLevel="1" x14ac:dyDescent="0.25">
      <c r="A60" s="7"/>
      <c r="B60" s="52" t="s">
        <v>272</v>
      </c>
      <c r="C60" s="53"/>
      <c r="D60" s="53"/>
      <c r="E60" s="53"/>
      <c r="F60" s="146">
        <v>14544</v>
      </c>
      <c r="G60" s="147"/>
      <c r="H60" s="147"/>
      <c r="I60" s="147"/>
      <c r="J60" s="148"/>
    </row>
    <row r="61" spans="1:10" ht="36" customHeight="1" outlineLevel="1" x14ac:dyDescent="0.25">
      <c r="A61" s="7"/>
      <c r="B61" s="52" t="s">
        <v>273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274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275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276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277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278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279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280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281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282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283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284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285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286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287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288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289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290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291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292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293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294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295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296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297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298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299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300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301</v>
      </c>
      <c r="C89" s="53"/>
      <c r="D89" s="53"/>
      <c r="E89" s="54"/>
      <c r="F89" s="399">
        <v>436320</v>
      </c>
      <c r="G89" s="156"/>
      <c r="H89" s="156"/>
      <c r="I89" s="156"/>
      <c r="J89" s="157"/>
    </row>
    <row r="90" spans="1:10" ht="36" customHeight="1" thickBot="1" x14ac:dyDescent="0.3">
      <c r="A90" s="7"/>
      <c r="B90" s="384" t="s">
        <v>142</v>
      </c>
      <c r="C90" s="385"/>
      <c r="D90" s="385"/>
      <c r="E90" s="386"/>
      <c r="F90" s="429" t="str">
        <f>"Цена от "&amp;MIN(F91:F100)&amp;" до "&amp;MAX(F91:F100)</f>
        <v>Цена от 5544 до 101412</v>
      </c>
      <c r="G90" s="430"/>
      <c r="H90" s="430"/>
      <c r="I90" s="430"/>
      <c r="J90" s="431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96">
        <v>9540</v>
      </c>
      <c r="G91" s="432"/>
      <c r="H91" s="432"/>
      <c r="I91" s="432"/>
      <c r="J91" s="433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4" t="s">
        <v>211</v>
      </c>
      <c r="C103" s="165"/>
      <c r="D103" s="165"/>
      <c r="E103" s="166"/>
      <c r="F103" s="101" t="str">
        <f>"Цена от "&amp;MIN(F105,F109:F121)&amp;" до "&amp;MAX(F105,F109:F121)</f>
        <v>Цена от 3564 до 89694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89694.000000000015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9342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76" t="s">
        <v>161</v>
      </c>
      <c r="C111" s="77"/>
      <c r="D111" s="77"/>
      <c r="E111" s="54"/>
      <c r="F111" s="67">
        <v>37422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58014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69616.799999999988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13122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14202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45522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167</v>
      </c>
      <c r="C117" s="77"/>
      <c r="D117" s="77"/>
      <c r="E117" s="54"/>
      <c r="F117" s="67">
        <v>64548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8" t="s">
        <v>168</v>
      </c>
      <c r="C118" s="79"/>
      <c r="D118" s="79"/>
      <c r="E118" s="36"/>
      <c r="F118" s="67">
        <v>3564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169</v>
      </c>
      <c r="C119" s="77"/>
      <c r="D119" s="77"/>
      <c r="E119" s="54"/>
      <c r="F119" s="67">
        <v>52074</v>
      </c>
      <c r="G119" s="68"/>
      <c r="H119" s="68"/>
      <c r="I119" s="68"/>
      <c r="J119" s="69"/>
    </row>
    <row r="120" spans="1:10" ht="36" customHeight="1" x14ac:dyDescent="0.25">
      <c r="B120" s="76" t="s">
        <v>170</v>
      </c>
      <c r="C120" s="77"/>
      <c r="D120" s="77"/>
      <c r="E120" s="54"/>
      <c r="F120" s="67">
        <v>44154.000000000007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76" t="s">
        <v>172</v>
      </c>
      <c r="C121" s="77"/>
      <c r="D121" s="77"/>
      <c r="E121" s="54"/>
      <c r="F121" s="67">
        <v>17982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173</v>
      </c>
      <c r="C122" s="77"/>
      <c r="D122" s="77"/>
      <c r="E122" s="54"/>
      <c r="F122" s="67">
        <v>9540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79200.000000000015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3"/>
      <c r="F124" s="67">
        <v>66033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176</v>
      </c>
      <c r="C125" s="77"/>
      <c r="D125" s="77"/>
      <c r="E125" s="54"/>
      <c r="F125" s="67">
        <v>148320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177</v>
      </c>
      <c r="C126" s="77"/>
      <c r="D126" s="77"/>
      <c r="E126" s="54"/>
      <c r="F126" s="67">
        <v>15840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61920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95760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84" t="s">
        <v>180</v>
      </c>
      <c r="C129" s="85"/>
      <c r="D129" s="85"/>
      <c r="E129" s="86"/>
      <c r="F129" s="67">
        <v>114912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181</v>
      </c>
      <c r="C130" s="77"/>
      <c r="D130" s="77"/>
      <c r="E130" s="54"/>
      <c r="F130" s="67">
        <v>22320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182</v>
      </c>
      <c r="C131" s="77"/>
      <c r="D131" s="77"/>
      <c r="E131" s="54"/>
      <c r="F131" s="67">
        <v>23760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75600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8" t="s">
        <v>184</v>
      </c>
      <c r="C133" s="79"/>
      <c r="D133" s="79"/>
      <c r="E133" s="36"/>
      <c r="F133" s="67">
        <v>6480</v>
      </c>
      <c r="G133" s="68"/>
      <c r="H133" s="68"/>
      <c r="I133" s="68"/>
      <c r="J133" s="69"/>
    </row>
    <row r="134" spans="1:10" ht="36" customHeight="1" thickBot="1" x14ac:dyDescent="0.3">
      <c r="A134" s="7" t="s">
        <v>113</v>
      </c>
      <c r="B134" s="76" t="s">
        <v>186</v>
      </c>
      <c r="C134" s="77"/>
      <c r="D134" s="77"/>
      <c r="E134" s="54"/>
      <c r="F134" s="67">
        <v>30240</v>
      </c>
      <c r="G134" s="68"/>
      <c r="H134" s="68"/>
      <c r="I134" s="68"/>
      <c r="J134" s="69"/>
    </row>
    <row r="135" spans="1:10" ht="22.5" customHeight="1" x14ac:dyDescent="0.25">
      <c r="A135" s="7" t="s">
        <v>111</v>
      </c>
      <c r="B135" s="104" t="s">
        <v>188</v>
      </c>
      <c r="C135" s="105"/>
      <c r="D135" s="105"/>
      <c r="E135" s="105"/>
      <c r="F135" s="105"/>
      <c r="G135" s="105"/>
      <c r="H135" s="105"/>
      <c r="I135" s="105"/>
      <c r="J135" s="106"/>
    </row>
    <row r="136" spans="1:10" ht="36" customHeight="1" thickBot="1" x14ac:dyDescent="0.3">
      <c r="A136" s="7"/>
      <c r="B136" s="52" t="s">
        <v>171</v>
      </c>
      <c r="C136" s="96"/>
      <c r="D136" s="96"/>
      <c r="E136" s="97"/>
      <c r="F136" s="67">
        <v>40</v>
      </c>
      <c r="G136" s="68"/>
      <c r="H136" s="68"/>
      <c r="I136" s="68"/>
      <c r="J136" s="69"/>
    </row>
    <row r="137" spans="1:10" ht="36" customHeight="1" thickBot="1" x14ac:dyDescent="0.3">
      <c r="A137" s="7"/>
      <c r="B137" s="98" t="s">
        <v>187</v>
      </c>
      <c r="C137" s="99"/>
      <c r="D137" s="99"/>
      <c r="E137" s="100"/>
      <c r="F137" s="101"/>
      <c r="G137" s="102"/>
      <c r="H137" s="102"/>
      <c r="I137" s="102"/>
      <c r="J137" s="103"/>
    </row>
    <row r="138" spans="1:10" ht="36" customHeight="1" thickBot="1" x14ac:dyDescent="0.3">
      <c r="A138" s="7"/>
      <c r="B138" s="170" t="s">
        <v>188</v>
      </c>
      <c r="C138" s="171"/>
      <c r="D138" s="171"/>
      <c r="E138" s="171"/>
      <c r="F138" s="171"/>
      <c r="G138" s="171"/>
      <c r="H138" s="171"/>
      <c r="I138" s="171"/>
      <c r="J138" s="172"/>
    </row>
    <row r="139" spans="1:10" ht="36" customHeight="1" x14ac:dyDescent="0.25">
      <c r="A139" s="7"/>
      <c r="B139" s="107" t="s">
        <v>189</v>
      </c>
      <c r="C139" s="108"/>
      <c r="D139" s="108"/>
      <c r="E139" s="109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190</v>
      </c>
      <c r="C140" s="77"/>
      <c r="D140" s="77"/>
      <c r="E140" s="54"/>
      <c r="F140" s="67">
        <v>99</v>
      </c>
      <c r="G140" s="68"/>
      <c r="H140" s="68"/>
      <c r="I140" s="68"/>
      <c r="J140" s="69"/>
    </row>
    <row r="141" spans="1:10" ht="36" customHeight="1" thickBot="1" x14ac:dyDescent="0.3">
      <c r="A141" s="7"/>
      <c r="B141" s="76" t="s">
        <v>191</v>
      </c>
      <c r="C141" s="77"/>
      <c r="D141" s="77"/>
      <c r="E141" s="54"/>
      <c r="F141" s="67">
        <v>150</v>
      </c>
      <c r="G141" s="68"/>
      <c r="H141" s="68"/>
      <c r="I141" s="68"/>
      <c r="J141" s="69"/>
    </row>
    <row r="142" spans="1:10" ht="36" customHeight="1" thickBot="1" x14ac:dyDescent="0.3">
      <c r="A142" s="7"/>
      <c r="B142" s="18" t="s">
        <v>192</v>
      </c>
      <c r="C142" s="19"/>
      <c r="D142" s="19"/>
      <c r="E142" s="20"/>
      <c r="F142" s="212"/>
      <c r="G142" s="213"/>
      <c r="H142" s="213"/>
      <c r="I142" s="213"/>
      <c r="J142" s="214"/>
    </row>
    <row r="143" spans="1:10" ht="36" customHeight="1" x14ac:dyDescent="0.25">
      <c r="A143" s="7" t="s">
        <v>111</v>
      </c>
      <c r="B143" s="76" t="s">
        <v>253</v>
      </c>
      <c r="C143" s="77"/>
      <c r="D143" s="77"/>
      <c r="E143" s="54"/>
      <c r="F143" s="67">
        <v>40194.000000000007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194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196</v>
      </c>
      <c r="C145" s="77"/>
      <c r="D145" s="77"/>
      <c r="E145" s="54"/>
      <c r="F145" s="67">
        <v>66960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197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199</v>
      </c>
      <c r="C147" s="77"/>
      <c r="D147" s="77"/>
      <c r="E147" s="54"/>
      <c r="F147" s="67">
        <v>40194.000000000007</v>
      </c>
      <c r="G147" s="68"/>
      <c r="H147" s="68"/>
      <c r="I147" s="68"/>
      <c r="J147" s="69"/>
    </row>
    <row r="148" spans="1:10" ht="54" customHeight="1" thickBot="1" x14ac:dyDescent="0.3">
      <c r="A148" s="7"/>
      <c r="B148" s="164" t="s">
        <v>200</v>
      </c>
      <c r="C148" s="165"/>
      <c r="D148" s="165"/>
      <c r="E148" s="166"/>
      <c r="F148" s="101"/>
      <c r="G148" s="102"/>
      <c r="H148" s="102"/>
      <c r="I148" s="102"/>
      <c r="J148" s="103"/>
    </row>
    <row r="149" spans="1:10" ht="28.5" customHeight="1" thickBot="1" x14ac:dyDescent="0.3">
      <c r="A149" s="7"/>
      <c r="B149" s="356" t="s">
        <v>188</v>
      </c>
      <c r="C149" s="357"/>
      <c r="D149" s="357"/>
      <c r="E149" s="357"/>
      <c r="F149" s="357"/>
      <c r="G149" s="357"/>
      <c r="H149" s="357"/>
      <c r="I149" s="357"/>
      <c r="J149" s="358"/>
    </row>
    <row r="150" spans="1:10" ht="28.5" customHeight="1" x14ac:dyDescent="0.25">
      <c r="A150" s="7"/>
      <c r="B150" s="78" t="s">
        <v>201</v>
      </c>
      <c r="C150" s="79"/>
      <c r="D150" s="79"/>
      <c r="E150" s="36"/>
      <c r="F150" s="80">
        <v>90</v>
      </c>
      <c r="G150" s="81"/>
      <c r="H150" s="81"/>
      <c r="I150" s="81"/>
      <c r="J150" s="82"/>
    </row>
    <row r="151" spans="1:10" ht="28.5" customHeight="1" x14ac:dyDescent="0.25">
      <c r="A151" s="7"/>
      <c r="B151" s="76" t="s">
        <v>202</v>
      </c>
      <c r="C151" s="77"/>
      <c r="D151" s="77"/>
      <c r="E151" s="54"/>
      <c r="F151" s="67">
        <v>60</v>
      </c>
      <c r="G151" s="68"/>
      <c r="H151" s="68"/>
      <c r="I151" s="68"/>
      <c r="J151" s="69"/>
    </row>
    <row r="152" spans="1:10" ht="28.5" customHeight="1" x14ac:dyDescent="0.25">
      <c r="A152" s="7"/>
      <c r="B152" s="76" t="s">
        <v>203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90</v>
      </c>
      <c r="G153" s="68"/>
      <c r="H153" s="68"/>
      <c r="I153" s="68"/>
      <c r="J153" s="69"/>
    </row>
    <row r="154" spans="1:10" ht="28.5" customHeight="1" thickBot="1" x14ac:dyDescent="0.3">
      <c r="A154" s="7"/>
      <c r="B154" s="76" t="s">
        <v>205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18" customHeight="1" x14ac:dyDescent="0.25">
      <c r="A156" s="7"/>
      <c r="B156" s="124"/>
      <c r="C156" s="125"/>
      <c r="D156" s="125"/>
      <c r="E156" s="125"/>
      <c r="F156" s="126"/>
      <c r="G156" s="126"/>
      <c r="H156" s="126"/>
      <c r="I156" s="126"/>
      <c r="J156" s="126"/>
    </row>
    <row r="157" spans="1:10" ht="67.5" customHeight="1" x14ac:dyDescent="0.25">
      <c r="A157" s="7"/>
      <c r="B157" s="127" t="s">
        <v>478</v>
      </c>
      <c r="C157" s="127"/>
      <c r="D157" s="127"/>
      <c r="E157" s="127"/>
      <c r="F157" s="127"/>
      <c r="G157" s="127"/>
      <c r="H157" s="127"/>
      <c r="I157" s="127"/>
      <c r="J157" s="127"/>
    </row>
    <row r="158" spans="1:10" ht="27" customHeight="1" x14ac:dyDescent="0.25">
      <c r="A158" s="7" t="s">
        <v>113</v>
      </c>
      <c r="B158" s="129" t="s">
        <v>208</v>
      </c>
      <c r="C158" s="129"/>
      <c r="D158" s="129"/>
      <c r="E158" s="129"/>
      <c r="F158" s="129"/>
      <c r="G158" s="129"/>
      <c r="H158" s="129"/>
      <c r="I158" s="129"/>
      <c r="J158" s="129"/>
    </row>
    <row r="159" spans="1:10" s="179" customFormat="1" ht="20.100000000000001" customHeight="1" x14ac:dyDescent="0.25">
      <c r="B159" s="423"/>
      <c r="F159" s="424"/>
      <c r="G159" s="424"/>
      <c r="H159" s="424"/>
      <c r="I159" s="424"/>
      <c r="J159" s="424"/>
    </row>
    <row r="160" spans="1:10" s="241" customFormat="1" ht="36" customHeight="1" thickBot="1" x14ac:dyDescent="0.3">
      <c r="B160" s="242" t="s">
        <v>237</v>
      </c>
      <c r="C160" s="242"/>
      <c r="D160" s="242"/>
      <c r="E160" s="242"/>
      <c r="F160" s="242"/>
      <c r="G160" s="242"/>
      <c r="H160" s="242"/>
      <c r="I160" s="242"/>
    </row>
    <row r="161" spans="1:10" s="132" customFormat="1" ht="36" customHeight="1" thickBot="1" x14ac:dyDescent="0.3">
      <c r="B161" s="243" t="s">
        <v>238</v>
      </c>
      <c r="C161" s="244"/>
      <c r="D161" s="244"/>
      <c r="E161" s="244"/>
      <c r="F161" s="244"/>
      <c r="G161" s="244"/>
      <c r="H161" s="244"/>
      <c r="I161" s="245"/>
    </row>
    <row r="162" spans="1:10" ht="87" customHeight="1" thickBot="1" x14ac:dyDescent="0.3">
      <c r="B162" s="279" t="s">
        <v>239</v>
      </c>
      <c r="C162" s="280"/>
      <c r="D162" s="281" t="s">
        <v>240</v>
      </c>
      <c r="E162" s="251"/>
      <c r="F162" s="252"/>
      <c r="G162" s="251" t="s">
        <v>241</v>
      </c>
      <c r="H162" s="251"/>
      <c r="I162" s="252"/>
      <c r="J162" s="9"/>
    </row>
    <row r="163" spans="1:10" ht="36" customHeight="1" x14ac:dyDescent="0.25">
      <c r="B163" s="282" t="s">
        <v>242</v>
      </c>
      <c r="C163" s="283"/>
      <c r="D163" s="258" t="s">
        <v>243</v>
      </c>
      <c r="E163" s="258"/>
      <c r="F163" s="258"/>
      <c r="G163" s="284">
        <v>2190</v>
      </c>
      <c r="H163" s="258"/>
      <c r="I163" s="259"/>
      <c r="J163" s="9"/>
    </row>
    <row r="164" spans="1:10" ht="36" customHeight="1" x14ac:dyDescent="0.25">
      <c r="B164" s="285" t="s">
        <v>244</v>
      </c>
      <c r="C164" s="286"/>
      <c r="D164" s="265"/>
      <c r="E164" s="265"/>
      <c r="F164" s="265"/>
      <c r="G164" s="287">
        <v>1590</v>
      </c>
      <c r="H164" s="265"/>
      <c r="I164" s="266"/>
      <c r="J164" s="9"/>
    </row>
    <row r="165" spans="1:10" ht="36" customHeight="1" x14ac:dyDescent="0.25">
      <c r="B165" s="285" t="s">
        <v>245</v>
      </c>
      <c r="C165" s="286"/>
      <c r="D165" s="265"/>
      <c r="E165" s="265"/>
      <c r="F165" s="265"/>
      <c r="G165" s="287">
        <v>1440</v>
      </c>
      <c r="H165" s="265"/>
      <c r="I165" s="266"/>
      <c r="J165" s="9"/>
    </row>
    <row r="166" spans="1:10" ht="54" customHeight="1" x14ac:dyDescent="0.25">
      <c r="B166" s="285" t="s">
        <v>246</v>
      </c>
      <c r="C166" s="286"/>
      <c r="D166" s="265"/>
      <c r="E166" s="265"/>
      <c r="F166" s="265"/>
      <c r="G166" s="287">
        <v>1290</v>
      </c>
      <c r="H166" s="265"/>
      <c r="I166" s="266"/>
      <c r="J166" s="9"/>
    </row>
    <row r="167" spans="1:10" ht="40.5" customHeight="1" x14ac:dyDescent="0.25">
      <c r="A167" s="7"/>
      <c r="B167" s="131" t="s">
        <v>209</v>
      </c>
      <c r="C167" s="131"/>
      <c r="D167" s="131"/>
      <c r="E167" s="131"/>
      <c r="F167" s="131"/>
      <c r="G167" s="131"/>
      <c r="H167" s="131"/>
      <c r="I167" s="131"/>
      <c r="J167" s="131"/>
    </row>
    <row r="168" spans="1:10" ht="23.25" x14ac:dyDescent="0.25">
      <c r="A168" s="373" t="s">
        <v>318</v>
      </c>
      <c r="B168" s="373"/>
      <c r="C168" s="373"/>
      <c r="D168" s="373"/>
      <c r="E168" s="373"/>
      <c r="F168" s="373"/>
      <c r="G168" s="373"/>
      <c r="H168" s="373"/>
      <c r="I168" s="9"/>
      <c r="J168" s="9"/>
    </row>
    <row r="169" spans="1:10" ht="25.5" x14ac:dyDescent="0.35">
      <c r="A169" s="374" t="s">
        <v>319</v>
      </c>
      <c r="B169" s="374"/>
      <c r="C169" s="374"/>
      <c r="D169" s="374"/>
      <c r="E169" s="375" t="s">
        <v>320</v>
      </c>
      <c r="F169" s="376"/>
      <c r="G169" s="376"/>
      <c r="H169" s="9"/>
      <c r="I169" s="9"/>
      <c r="J169" s="9"/>
    </row>
    <row r="170" spans="1:10" ht="25.5" x14ac:dyDescent="0.35">
      <c r="A170" s="377" t="s">
        <v>321</v>
      </c>
      <c r="B170" s="377"/>
      <c r="C170" s="377"/>
      <c r="D170" s="377"/>
      <c r="E170" s="378">
        <v>1</v>
      </c>
      <c r="F170" s="376"/>
      <c r="G170" s="376"/>
      <c r="H170" s="9"/>
      <c r="I170" s="9"/>
      <c r="J170" s="9"/>
    </row>
    <row r="171" spans="1:10" ht="25.5" x14ac:dyDescent="0.35">
      <c r="A171" s="377">
        <v>2</v>
      </c>
      <c r="B171" s="377"/>
      <c r="C171" s="377"/>
      <c r="D171" s="377"/>
      <c r="E171" s="379">
        <v>1.1000000000000001</v>
      </c>
      <c r="F171" s="376"/>
      <c r="G171" s="376"/>
      <c r="H171" s="9"/>
      <c r="I171" s="9"/>
      <c r="J171" s="9"/>
    </row>
    <row r="172" spans="1:10" ht="25.5" x14ac:dyDescent="0.35">
      <c r="A172" s="377">
        <v>3</v>
      </c>
      <c r="B172" s="377"/>
      <c r="C172" s="377"/>
      <c r="D172" s="377"/>
      <c r="E172" s="379">
        <v>1.2</v>
      </c>
      <c r="F172" s="376"/>
      <c r="G172" s="376"/>
      <c r="H172" s="9"/>
      <c r="I172" s="9"/>
      <c r="J172" s="9"/>
    </row>
    <row r="173" spans="1:10" ht="25.5" x14ac:dyDescent="0.35">
      <c r="A173" s="377" t="s">
        <v>322</v>
      </c>
      <c r="B173" s="377"/>
      <c r="C173" s="377"/>
      <c r="D173" s="377"/>
      <c r="E173" s="379">
        <v>1.25</v>
      </c>
      <c r="F173" s="376"/>
      <c r="G173" s="376"/>
      <c r="H173" s="9"/>
      <c r="I173" s="9"/>
      <c r="J173" s="9"/>
    </row>
    <row r="174" spans="1:10" ht="25.5" x14ac:dyDescent="0.35">
      <c r="A174" s="377" t="s">
        <v>323</v>
      </c>
      <c r="B174" s="377"/>
      <c r="C174" s="377"/>
      <c r="D174" s="377"/>
      <c r="E174" s="379">
        <v>1.3</v>
      </c>
      <c r="F174" s="376"/>
      <c r="G174" s="376"/>
      <c r="H174" s="9"/>
      <c r="I174" s="9"/>
      <c r="J174" s="9"/>
    </row>
    <row r="175" spans="1:10" ht="25.5" x14ac:dyDescent="0.35">
      <c r="A175" s="377" t="s">
        <v>324</v>
      </c>
      <c r="B175" s="377"/>
      <c r="C175" s="377"/>
      <c r="D175" s="377"/>
      <c r="E175" s="379">
        <v>1.35</v>
      </c>
      <c r="F175" s="376"/>
      <c r="G175" s="376"/>
      <c r="H175" s="9"/>
      <c r="I175" s="9"/>
      <c r="J175" s="9"/>
    </row>
    <row r="176" spans="1:10" ht="25.5" x14ac:dyDescent="0.35">
      <c r="A176" s="377" t="s">
        <v>325</v>
      </c>
      <c r="B176" s="377"/>
      <c r="C176" s="377"/>
      <c r="D176" s="377"/>
      <c r="E176" s="379">
        <v>1.4</v>
      </c>
      <c r="F176" s="376"/>
      <c r="G176" s="376"/>
      <c r="H176" s="9"/>
      <c r="I176" s="9"/>
      <c r="J176" s="9"/>
    </row>
    <row r="177" spans="1:10" ht="25.5" x14ac:dyDescent="0.35">
      <c r="A177" s="377" t="s">
        <v>326</v>
      </c>
      <c r="B177" s="377"/>
      <c r="C177" s="377"/>
      <c r="D177" s="377"/>
      <c r="E177" s="379">
        <v>1.45</v>
      </c>
      <c r="F177" s="376"/>
      <c r="G177" s="376"/>
      <c r="H177" s="9"/>
      <c r="I177" s="9"/>
      <c r="J177" s="9"/>
    </row>
    <row r="178" spans="1:10" ht="25.5" x14ac:dyDescent="0.35">
      <c r="A178" s="377" t="s">
        <v>327</v>
      </c>
      <c r="B178" s="377"/>
      <c r="C178" s="377"/>
      <c r="D178" s="377"/>
      <c r="E178" s="379">
        <v>1.5</v>
      </c>
      <c r="F178" s="376"/>
      <c r="G178" s="376"/>
      <c r="H178" s="9"/>
      <c r="I178" s="9"/>
      <c r="J178" s="9"/>
    </row>
    <row r="179" spans="1:10" ht="25.5" x14ac:dyDescent="0.35">
      <c r="A179" s="377" t="s">
        <v>328</v>
      </c>
      <c r="B179" s="377"/>
      <c r="C179" s="377"/>
      <c r="D179" s="377"/>
      <c r="E179" s="379">
        <v>2</v>
      </c>
      <c r="F179" s="376"/>
      <c r="G179" s="376"/>
      <c r="H179" s="9"/>
      <c r="I179" s="9"/>
      <c r="J179" s="9"/>
    </row>
    <row r="180" spans="1:10" ht="53.25" customHeight="1" x14ac:dyDescent="0.25">
      <c r="A180" s="380" t="s">
        <v>329</v>
      </c>
      <c r="B180" s="380"/>
      <c r="C180" s="380"/>
      <c r="D180" s="380"/>
      <c r="E180" s="380"/>
      <c r="F180" s="380"/>
      <c r="G180" s="380"/>
      <c r="H180" s="380"/>
      <c r="I180" s="9"/>
      <c r="J180" s="9"/>
    </row>
  </sheetData>
  <sheetProtection selectLockedCells="1" selectUnlockedCells="1"/>
  <mergeCells count="322">
    <mergeCell ref="A179:D179"/>
    <mergeCell ref="A180:H180"/>
    <mergeCell ref="A173:D173"/>
    <mergeCell ref="A174:D174"/>
    <mergeCell ref="A175:D175"/>
    <mergeCell ref="A176:D176"/>
    <mergeCell ref="A177:D177"/>
    <mergeCell ref="A178:D178"/>
    <mergeCell ref="B167:J167"/>
    <mergeCell ref="A168:H168"/>
    <mergeCell ref="A169:D169"/>
    <mergeCell ref="A170:D170"/>
    <mergeCell ref="A171:D171"/>
    <mergeCell ref="A172:D172"/>
    <mergeCell ref="B163:C163"/>
    <mergeCell ref="D163:F166"/>
    <mergeCell ref="G163:I163"/>
    <mergeCell ref="B164:C164"/>
    <mergeCell ref="G164:I164"/>
    <mergeCell ref="B165:C165"/>
    <mergeCell ref="G165:I165"/>
    <mergeCell ref="B166:C166"/>
    <mergeCell ref="G166:I166"/>
    <mergeCell ref="B157:J157"/>
    <mergeCell ref="B158:J158"/>
    <mergeCell ref="B160:I160"/>
    <mergeCell ref="B161:I161"/>
    <mergeCell ref="B162:C162"/>
    <mergeCell ref="D162:F162"/>
    <mergeCell ref="G162:I162"/>
    <mergeCell ref="B153:E153"/>
    <mergeCell ref="F153:J153"/>
    <mergeCell ref="B154:E154"/>
    <mergeCell ref="F154:J154"/>
    <mergeCell ref="B155:E155"/>
    <mergeCell ref="F155:J155"/>
    <mergeCell ref="B149:J149"/>
    <mergeCell ref="B150:E150"/>
    <mergeCell ref="F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5:J135"/>
    <mergeCell ref="B136:E136"/>
    <mergeCell ref="F136:J136"/>
    <mergeCell ref="F137:J137"/>
    <mergeCell ref="B138:J138"/>
    <mergeCell ref="B139:E139"/>
    <mergeCell ref="F139:J139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F56" sqref="F56:J56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48168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12744</v>
      </c>
      <c r="G94" s="219">
        <f>H94*1.1</f>
        <v>11682.000000000002</v>
      </c>
      <c r="H94" s="219">
        <v>10620</v>
      </c>
      <c r="I94" s="219">
        <f>H94*0.75</f>
        <v>7965</v>
      </c>
      <c r="J94" s="220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18144</v>
      </c>
      <c r="G97" s="219">
        <f>H97*1.1</f>
        <v>16632</v>
      </c>
      <c r="H97" s="219">
        <v>15120</v>
      </c>
      <c r="I97" s="219">
        <f>H97*0.75</f>
        <v>11340</v>
      </c>
      <c r="J97" s="220">
        <f>H97*0.5</f>
        <v>7560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0" zoomScaleNormal="60" workbookViewId="0">
      <pane ySplit="4" topLeftCell="A37" activePane="bottomLeft" state="frozen"/>
      <selection activeCell="J115" sqref="J115"/>
      <selection pane="bottomLeft" activeCell="F47" sqref="F47:J47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9936 до 151200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23040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33264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65844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79012.799999999988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33264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37512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65844</v>
      </c>
      <c r="G77" s="68"/>
      <c r="H77" s="68"/>
      <c r="I77" s="68"/>
      <c r="J77" s="69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12060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9936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151200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89928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6660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120600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27000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92880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111456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46800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52560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92880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17280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211680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126000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28944</v>
      </c>
      <c r="G104" s="219">
        <f>H104*1.1</f>
        <v>26532.000000000004</v>
      </c>
      <c r="H104" s="219">
        <v>24120</v>
      </c>
      <c r="I104" s="219">
        <f>H104*0.75</f>
        <v>18090</v>
      </c>
      <c r="J104" s="220">
        <f>H104*0.5</f>
        <v>12060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18072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16632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40608</v>
      </c>
      <c r="G107" s="219">
        <f>H107*1.1</f>
        <v>37224</v>
      </c>
      <c r="H107" s="219">
        <v>33840</v>
      </c>
      <c r="I107" s="219">
        <f>H107*0.75</f>
        <v>25380</v>
      </c>
      <c r="J107" s="220">
        <f>H107*0.5</f>
        <v>16920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25920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23760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34560</v>
      </c>
      <c r="G110" s="120">
        <f>H110*1.1</f>
        <v>31680.000000000004</v>
      </c>
      <c r="H110" s="120">
        <v>28800</v>
      </c>
      <c r="I110" s="120">
        <f>H110*0.75</f>
        <v>21600</v>
      </c>
      <c r="J110" s="120">
        <f>H110*0.5</f>
        <v>14400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s="241" customFormat="1" ht="36" customHeight="1" thickBot="1" x14ac:dyDescent="0.3">
      <c r="B120" s="242" t="s">
        <v>237</v>
      </c>
      <c r="C120" s="242"/>
      <c r="D120" s="242"/>
      <c r="E120" s="242"/>
      <c r="F120" s="242"/>
      <c r="G120" s="242"/>
      <c r="H120" s="242"/>
      <c r="I120" s="242"/>
    </row>
    <row r="121" spans="1:10" s="132" customFormat="1" ht="36" customHeight="1" thickBot="1" x14ac:dyDescent="0.3">
      <c r="B121" s="243" t="s">
        <v>238</v>
      </c>
      <c r="C121" s="244"/>
      <c r="D121" s="244"/>
      <c r="E121" s="244"/>
      <c r="F121" s="244"/>
      <c r="G121" s="244"/>
      <c r="H121" s="244"/>
      <c r="I121" s="245"/>
    </row>
    <row r="122" spans="1:10" ht="83.25" customHeight="1" thickBot="1" x14ac:dyDescent="0.3">
      <c r="B122" s="246" t="s">
        <v>239</v>
      </c>
      <c r="C122" s="247"/>
      <c r="D122" s="248" t="s">
        <v>240</v>
      </c>
      <c r="E122" s="249"/>
      <c r="F122" s="250"/>
      <c r="G122" s="251" t="s">
        <v>241</v>
      </c>
      <c r="H122" s="251"/>
      <c r="I122" s="252"/>
      <c r="J122" s="9"/>
    </row>
    <row r="123" spans="1:10" ht="36" customHeight="1" x14ac:dyDescent="0.25">
      <c r="B123" s="253" t="s">
        <v>242</v>
      </c>
      <c r="C123" s="254"/>
      <c r="D123" s="255" t="s">
        <v>243</v>
      </c>
      <c r="E123" s="256"/>
      <c r="F123" s="256"/>
      <c r="G123" s="257">
        <v>2190</v>
      </c>
      <c r="H123" s="258"/>
      <c r="I123" s="259"/>
      <c r="J123" s="9"/>
    </row>
    <row r="124" spans="1:10" ht="36" customHeight="1" x14ac:dyDescent="0.25">
      <c r="B124" s="260" t="s">
        <v>244</v>
      </c>
      <c r="C124" s="261"/>
      <c r="D124" s="262"/>
      <c r="E124" s="263"/>
      <c r="F124" s="263"/>
      <c r="G124" s="264">
        <v>1590</v>
      </c>
      <c r="H124" s="265"/>
      <c r="I124" s="266"/>
      <c r="J124" s="9"/>
    </row>
    <row r="125" spans="1:10" ht="36" customHeight="1" x14ac:dyDescent="0.25">
      <c r="B125" s="260" t="s">
        <v>245</v>
      </c>
      <c r="C125" s="261"/>
      <c r="D125" s="262"/>
      <c r="E125" s="263"/>
      <c r="F125" s="263"/>
      <c r="G125" s="264">
        <v>1440</v>
      </c>
      <c r="H125" s="265"/>
      <c r="I125" s="266"/>
      <c r="J125" s="9"/>
    </row>
    <row r="126" spans="1:10" ht="54" customHeight="1" thickBot="1" x14ac:dyDescent="0.3">
      <c r="B126" s="267" t="s">
        <v>246</v>
      </c>
      <c r="C126" s="268"/>
      <c r="D126" s="269"/>
      <c r="E126" s="270"/>
      <c r="F126" s="270"/>
      <c r="G126" s="271">
        <v>1290</v>
      </c>
      <c r="H126" s="272"/>
      <c r="I126" s="273"/>
      <c r="J126" s="9"/>
    </row>
    <row r="127" spans="1:10" ht="23.25" x14ac:dyDescent="0.25">
      <c r="A127" s="7"/>
      <c r="B127" s="124"/>
      <c r="C127" s="125"/>
      <c r="D127" s="125"/>
      <c r="E127" s="125"/>
      <c r="F127" s="126"/>
      <c r="G127" s="126"/>
      <c r="H127" s="126"/>
      <c r="I127" s="126"/>
      <c r="J127" s="126"/>
    </row>
    <row r="128" spans="1:10" ht="56.25" customHeight="1" x14ac:dyDescent="0.25">
      <c r="A128" s="7"/>
      <c r="B128" s="127" t="s">
        <v>252</v>
      </c>
      <c r="C128" s="127"/>
      <c r="D128" s="127"/>
      <c r="E128" s="127"/>
      <c r="F128" s="127"/>
      <c r="G128" s="127"/>
      <c r="H128" s="127"/>
      <c r="I128" s="127"/>
      <c r="J128" s="127"/>
    </row>
    <row r="129" spans="1:10" ht="41.25" customHeight="1" x14ac:dyDescent="0.25">
      <c r="A129" s="7"/>
      <c r="B129" s="127" t="s">
        <v>207</v>
      </c>
      <c r="C129" s="127"/>
      <c r="D129" s="127"/>
      <c r="E129" s="127"/>
      <c r="F129" s="127"/>
      <c r="G129" s="127"/>
      <c r="H129" s="127"/>
      <c r="I129" s="127"/>
      <c r="J129" s="127"/>
    </row>
    <row r="130" spans="1:10" ht="21" x14ac:dyDescent="0.25">
      <c r="A130" s="7" t="s">
        <v>113</v>
      </c>
      <c r="B130" s="129" t="s">
        <v>256</v>
      </c>
      <c r="C130" s="129"/>
      <c r="D130" s="129"/>
      <c r="E130" s="129"/>
      <c r="F130" s="129"/>
      <c r="G130" s="129"/>
      <c r="H130" s="129"/>
      <c r="I130" s="129"/>
      <c r="J130" s="129"/>
    </row>
    <row r="131" spans="1:10" ht="42" customHeight="1" x14ac:dyDescent="0.25">
      <c r="A131" s="7"/>
      <c r="B131" s="131" t="s">
        <v>209</v>
      </c>
      <c r="C131" s="131"/>
      <c r="D131" s="131"/>
      <c r="E131" s="131"/>
      <c r="F131" s="131"/>
      <c r="G131" s="131"/>
      <c r="H131" s="131"/>
      <c r="I131" s="131"/>
      <c r="J131" s="131"/>
    </row>
    <row r="132" spans="1:10" ht="21" x14ac:dyDescent="0.25">
      <c r="A132" s="7"/>
    </row>
  </sheetData>
  <sheetProtection selectLockedCells="1" selectUnlockedCells="1"/>
  <mergeCells count="238">
    <mergeCell ref="B128:J128"/>
    <mergeCell ref="B129:J129"/>
    <mergeCell ref="B130:J130"/>
    <mergeCell ref="B131:J131"/>
    <mergeCell ref="B123:C123"/>
    <mergeCell ref="D123:F126"/>
    <mergeCell ref="G123:I123"/>
    <mergeCell ref="B124:C124"/>
    <mergeCell ref="G124:I124"/>
    <mergeCell ref="B125:C125"/>
    <mergeCell ref="G125:I125"/>
    <mergeCell ref="B126:C126"/>
    <mergeCell ref="G126:I126"/>
    <mergeCell ref="B118:E118"/>
    <mergeCell ref="F118:J118"/>
    <mergeCell ref="B120:I120"/>
    <mergeCell ref="B121:I121"/>
    <mergeCell ref="B122:C122"/>
    <mergeCell ref="D122:F122"/>
    <mergeCell ref="G122:I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3312 до 55440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40392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6300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4140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44640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53568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4140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7452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48600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3492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14220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8928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55440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3312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2484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24300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9360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62640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75168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6480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10800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5040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20649.599999999999</v>
      </c>
      <c r="G104" s="219">
        <f>H104*1.1</f>
        <v>18928.800000000003</v>
      </c>
      <c r="H104" s="219">
        <v>17208</v>
      </c>
      <c r="I104" s="219">
        <f>H104*0.75</f>
        <v>12906</v>
      </c>
      <c r="J104" s="220">
        <f>H104*0.5</f>
        <v>8604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17550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4140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29376</v>
      </c>
      <c r="G107" s="219">
        <f>H107*1.1</f>
        <v>26928.000000000004</v>
      </c>
      <c r="H107" s="219">
        <v>24480</v>
      </c>
      <c r="I107" s="219">
        <f>H107*0.75</f>
        <v>18360</v>
      </c>
      <c r="J107" s="220">
        <f>H107*0.5</f>
        <v>12240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25200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6480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17208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129" activePane="bottomLeft" state="frozen"/>
      <selection activeCell="J115" sqref="J115"/>
      <selection pane="bottomLeft" activeCell="Q89" sqref="Q89"/>
    </sheetView>
  </sheetViews>
  <sheetFormatPr defaultColWidth="9.140625" defaultRowHeight="15.75" outlineLevelRow="1" x14ac:dyDescent="0.25"/>
  <cols>
    <col min="1" max="1" width="40.28515625" style="461" hidden="1" customWidth="1"/>
    <col min="2" max="2" width="30.7109375" style="133" customWidth="1"/>
    <col min="3" max="4" width="30.7109375" style="9" customWidth="1"/>
    <col min="5" max="5" width="19.570312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5"/>
      <c r="G5" s="435"/>
      <c r="H5" s="435"/>
      <c r="I5" s="435"/>
      <c r="J5" s="436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7" t="s">
        <v>106</v>
      </c>
      <c r="G7" s="437" t="s">
        <v>107</v>
      </c>
      <c r="H7" s="437" t="s">
        <v>108</v>
      </c>
      <c r="I7" s="437" t="s">
        <v>109</v>
      </c>
      <c r="J7" s="438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9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9">
        <f t="shared" ref="F10" si="0">H10*1.2</f>
        <v>119404.79999999999</v>
      </c>
      <c r="G10" s="114">
        <f t="shared" ref="G10" si="1">H10*1.1</f>
        <v>109454.40000000001</v>
      </c>
      <c r="H10" s="120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9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9">
        <f t="shared" ref="F13" si="3">H13*1.2</f>
        <v>141696</v>
      </c>
      <c r="G13" s="114">
        <f t="shared" ref="G13" si="4">H13*1.1</f>
        <v>129888.00000000001</v>
      </c>
      <c r="H13" s="120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0"/>
      <c r="H14" s="210"/>
      <c r="I14" s="210"/>
      <c r="J14" s="211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1692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"&amp;MIN(F50:F76)&amp;" до "&amp;MAX(F50:F76)</f>
        <v>Цена от 2340 до 1481760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15120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1481760</v>
      </c>
      <c r="G69" s="156"/>
      <c r="H69" s="156"/>
      <c r="I69" s="156"/>
      <c r="J69" s="157"/>
    </row>
    <row r="70" spans="1:10" ht="36" customHeight="1" thickBot="1" x14ac:dyDescent="0.3">
      <c r="A70" s="7"/>
      <c r="B70" s="384" t="s">
        <v>142</v>
      </c>
      <c r="C70" s="385"/>
      <c r="D70" s="385"/>
      <c r="E70" s="386"/>
      <c r="F70" s="429" t="str">
        <f>"Цена от "&amp;MIN(F71:F80)&amp;" до "&amp;MAX(F71:F80)</f>
        <v>Цена от 2340 до 113940</v>
      </c>
      <c r="G70" s="430"/>
      <c r="H70" s="430"/>
      <c r="I70" s="430"/>
      <c r="J70" s="431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211</v>
      </c>
      <c r="C83" s="202"/>
      <c r="D83" s="202"/>
      <c r="E83" s="203"/>
      <c r="F83" s="212" t="str">
        <f>"Цена от "&amp;MIN(F85,F89:J101)&amp;" до "&amp;MAX(F85,F89:J101)</f>
        <v>Цена от 3240 до 574740</v>
      </c>
      <c r="G83" s="213"/>
      <c r="H83" s="213"/>
      <c r="I83" s="213"/>
      <c r="J83" s="21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312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161</v>
      </c>
      <c r="C91" s="77"/>
      <c r="D91" s="77"/>
      <c r="E91" s="54"/>
      <c r="F91" s="67">
        <v>479340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122940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147528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185940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259740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574740</v>
      </c>
      <c r="G96" s="68"/>
      <c r="H96" s="68"/>
      <c r="I96" s="68"/>
      <c r="J96" s="69"/>
    </row>
    <row r="97" spans="1:10" ht="36" customHeight="1" x14ac:dyDescent="0.25">
      <c r="A97" s="7"/>
      <c r="B97" s="76" t="s">
        <v>167</v>
      </c>
      <c r="C97" s="77"/>
      <c r="D97" s="77"/>
      <c r="E97" s="54"/>
      <c r="F97" s="67">
        <v>184680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168</v>
      </c>
      <c r="C98" s="79"/>
      <c r="D98" s="79"/>
      <c r="E98" s="36"/>
      <c r="F98" s="67">
        <v>3240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117540</v>
      </c>
      <c r="G99" s="68"/>
      <c r="H99" s="68"/>
      <c r="I99" s="68"/>
      <c r="J99" s="69"/>
    </row>
    <row r="100" spans="1:10" ht="36" customHeight="1" x14ac:dyDescent="0.25">
      <c r="A100" s="9"/>
      <c r="B100" s="76" t="s">
        <v>170</v>
      </c>
      <c r="C100" s="77"/>
      <c r="D100" s="77"/>
      <c r="E100" s="54"/>
      <c r="F100" s="67">
        <v>99540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172</v>
      </c>
      <c r="C101" s="77"/>
      <c r="D101" s="77"/>
      <c r="E101" s="54"/>
      <c r="F101" s="67">
        <v>367740</v>
      </c>
      <c r="G101" s="68"/>
      <c r="H101" s="68"/>
      <c r="I101" s="68"/>
      <c r="J101" s="69"/>
    </row>
    <row r="102" spans="1:10" ht="37.5" customHeight="1" x14ac:dyDescent="0.25">
      <c r="A102" s="7"/>
      <c r="B102" s="76" t="s">
        <v>173</v>
      </c>
      <c r="C102" s="77"/>
      <c r="D102" s="77"/>
      <c r="E102" s="54"/>
      <c r="F102" s="67">
        <v>13230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150300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176</v>
      </c>
      <c r="C105" s="77"/>
      <c r="D105" s="77"/>
      <c r="E105" s="54"/>
      <c r="F105" s="67">
        <v>371520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263520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671760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172800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180</v>
      </c>
      <c r="C109" s="85"/>
      <c r="D109" s="85"/>
      <c r="E109" s="86"/>
      <c r="F109" s="67">
        <v>207360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260640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364320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804960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184</v>
      </c>
      <c r="C113" s="79"/>
      <c r="D113" s="79"/>
      <c r="E113" s="36"/>
      <c r="F113" s="67">
        <v>5040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186</v>
      </c>
      <c r="C114" s="77"/>
      <c r="D114" s="77"/>
      <c r="E114" s="54"/>
      <c r="F114" s="67">
        <v>515520</v>
      </c>
      <c r="G114" s="68"/>
      <c r="H114" s="68"/>
      <c r="I114" s="68"/>
      <c r="J114" s="69"/>
    </row>
    <row r="115" spans="1:10" ht="36" customHeight="1" thickBot="1" x14ac:dyDescent="0.3">
      <c r="A115" s="9"/>
      <c r="B115" s="170" t="s">
        <v>188</v>
      </c>
      <c r="C115" s="171"/>
      <c r="D115" s="171"/>
      <c r="E115" s="171"/>
      <c r="F115" s="171"/>
      <c r="G115" s="171"/>
      <c r="H115" s="171"/>
      <c r="I115" s="171"/>
      <c r="J115" s="172"/>
    </row>
    <row r="116" spans="1:10" ht="36" customHeight="1" x14ac:dyDescent="0.25">
      <c r="A116" s="9"/>
      <c r="B116" s="440" t="s">
        <v>479</v>
      </c>
      <c r="C116" s="441"/>
      <c r="D116" s="441"/>
      <c r="E116" s="442"/>
      <c r="F116" s="443">
        <v>300</v>
      </c>
      <c r="G116" s="444"/>
      <c r="H116" s="444"/>
      <c r="I116" s="444"/>
      <c r="J116" s="445"/>
    </row>
    <row r="117" spans="1:10" ht="54" customHeight="1" thickBot="1" x14ac:dyDescent="0.3">
      <c r="A117" s="9"/>
      <c r="B117" s="446" t="s">
        <v>480</v>
      </c>
      <c r="C117" s="447"/>
      <c r="D117" s="447"/>
      <c r="E117" s="448"/>
      <c r="F117" s="449"/>
      <c r="G117" s="450"/>
      <c r="H117" s="450"/>
      <c r="I117" s="450"/>
      <c r="J117" s="451"/>
    </row>
    <row r="118" spans="1:10" ht="36" customHeight="1" x14ac:dyDescent="0.25">
      <c r="A118" s="9"/>
      <c r="B118" s="440" t="s">
        <v>481</v>
      </c>
      <c r="C118" s="441"/>
      <c r="D118" s="441"/>
      <c r="E118" s="442"/>
      <c r="F118" s="443">
        <v>240</v>
      </c>
      <c r="G118" s="444"/>
      <c r="H118" s="444"/>
      <c r="I118" s="444"/>
      <c r="J118" s="445"/>
    </row>
    <row r="119" spans="1:10" ht="54" customHeight="1" thickBot="1" x14ac:dyDescent="0.3">
      <c r="A119" s="9"/>
      <c r="B119" s="446" t="s">
        <v>480</v>
      </c>
      <c r="C119" s="447"/>
      <c r="D119" s="447"/>
      <c r="E119" s="448"/>
      <c r="F119" s="449"/>
      <c r="G119" s="450"/>
      <c r="H119" s="450"/>
      <c r="I119" s="450"/>
      <c r="J119" s="451"/>
    </row>
    <row r="120" spans="1:10" ht="36" customHeight="1" x14ac:dyDescent="0.25">
      <c r="A120" s="9"/>
      <c r="B120" s="440" t="s">
        <v>482</v>
      </c>
      <c r="C120" s="441"/>
      <c r="D120" s="441"/>
      <c r="E120" s="442"/>
      <c r="F120" s="443">
        <v>120</v>
      </c>
      <c r="G120" s="444"/>
      <c r="H120" s="444"/>
      <c r="I120" s="444"/>
      <c r="J120" s="445"/>
    </row>
    <row r="121" spans="1:10" ht="54" customHeight="1" thickBot="1" x14ac:dyDescent="0.3">
      <c r="A121" s="9"/>
      <c r="B121" s="446" t="s">
        <v>483</v>
      </c>
      <c r="C121" s="447"/>
      <c r="D121" s="447"/>
      <c r="E121" s="448"/>
      <c r="F121" s="449"/>
      <c r="G121" s="450"/>
      <c r="H121" s="450"/>
      <c r="I121" s="450"/>
      <c r="J121" s="451"/>
    </row>
    <row r="122" spans="1:10" ht="36" customHeight="1" x14ac:dyDescent="0.25">
      <c r="A122" s="9"/>
      <c r="B122" s="440" t="s">
        <v>484</v>
      </c>
      <c r="C122" s="441"/>
      <c r="D122" s="441"/>
      <c r="E122" s="442"/>
      <c r="F122" s="443">
        <v>360</v>
      </c>
      <c r="G122" s="444"/>
      <c r="H122" s="444"/>
      <c r="I122" s="444"/>
      <c r="J122" s="445"/>
    </row>
    <row r="123" spans="1:10" ht="54" customHeight="1" thickBot="1" x14ac:dyDescent="0.3">
      <c r="A123" s="9"/>
      <c r="B123" s="446" t="s">
        <v>480</v>
      </c>
      <c r="C123" s="447"/>
      <c r="D123" s="447"/>
      <c r="E123" s="448"/>
      <c r="F123" s="449"/>
      <c r="G123" s="450"/>
      <c r="H123" s="450"/>
      <c r="I123" s="450"/>
      <c r="J123" s="451"/>
    </row>
    <row r="124" spans="1:10" ht="36" customHeight="1" x14ac:dyDescent="0.25">
      <c r="A124" s="9"/>
      <c r="B124" s="440" t="s">
        <v>485</v>
      </c>
      <c r="C124" s="441"/>
      <c r="D124" s="441"/>
      <c r="E124" s="442"/>
      <c r="F124" s="443">
        <v>300</v>
      </c>
      <c r="G124" s="444"/>
      <c r="H124" s="444"/>
      <c r="I124" s="444"/>
      <c r="J124" s="445"/>
    </row>
    <row r="125" spans="1:10" ht="54" customHeight="1" thickBot="1" x14ac:dyDescent="0.3">
      <c r="A125" s="9"/>
      <c r="B125" s="446" t="s">
        <v>480</v>
      </c>
      <c r="C125" s="447"/>
      <c r="D125" s="447"/>
      <c r="E125" s="448"/>
      <c r="F125" s="449"/>
      <c r="G125" s="450"/>
      <c r="H125" s="450"/>
      <c r="I125" s="450"/>
      <c r="J125" s="451"/>
    </row>
    <row r="126" spans="1:10" ht="36" customHeight="1" x14ac:dyDescent="0.25">
      <c r="A126" s="9"/>
      <c r="B126" s="440" t="s">
        <v>486</v>
      </c>
      <c r="C126" s="441"/>
      <c r="D126" s="441"/>
      <c r="E126" s="442"/>
      <c r="F126" s="443">
        <v>150</v>
      </c>
      <c r="G126" s="444"/>
      <c r="H126" s="444"/>
      <c r="I126" s="444"/>
      <c r="J126" s="445"/>
    </row>
    <row r="127" spans="1:10" ht="54" customHeight="1" thickBot="1" x14ac:dyDescent="0.3">
      <c r="A127" s="9"/>
      <c r="B127" s="446" t="s">
        <v>483</v>
      </c>
      <c r="C127" s="447"/>
      <c r="D127" s="447"/>
      <c r="E127" s="448"/>
      <c r="F127" s="449"/>
      <c r="G127" s="450"/>
      <c r="H127" s="450"/>
      <c r="I127" s="450"/>
      <c r="J127" s="451"/>
    </row>
    <row r="128" spans="1:10" ht="54" customHeight="1" thickBot="1" x14ac:dyDescent="0.3">
      <c r="A128" s="9"/>
      <c r="B128" s="446" t="s">
        <v>189</v>
      </c>
      <c r="C128" s="447"/>
      <c r="D128" s="447"/>
      <c r="E128" s="448"/>
      <c r="F128" s="452">
        <v>60</v>
      </c>
      <c r="G128" s="453"/>
      <c r="H128" s="453"/>
      <c r="I128" s="453"/>
      <c r="J128" s="454"/>
    </row>
    <row r="129" spans="1:10" ht="54" customHeight="1" thickBot="1" x14ac:dyDescent="0.3">
      <c r="A129" s="9"/>
      <c r="B129" s="446" t="s">
        <v>190</v>
      </c>
      <c r="C129" s="447"/>
      <c r="D129" s="447"/>
      <c r="E129" s="448"/>
      <c r="F129" s="452">
        <v>99</v>
      </c>
      <c r="G129" s="453"/>
      <c r="H129" s="453"/>
      <c r="I129" s="453"/>
      <c r="J129" s="454"/>
    </row>
    <row r="130" spans="1:10" ht="54" customHeight="1" thickBot="1" x14ac:dyDescent="0.3">
      <c r="A130" s="9"/>
      <c r="B130" s="446" t="s">
        <v>191</v>
      </c>
      <c r="C130" s="447"/>
      <c r="D130" s="447"/>
      <c r="E130" s="448"/>
      <c r="F130" s="452">
        <v>150</v>
      </c>
      <c r="G130" s="453"/>
      <c r="H130" s="453"/>
      <c r="I130" s="453"/>
      <c r="J130" s="454"/>
    </row>
    <row r="131" spans="1:10" ht="54" customHeight="1" thickBot="1" x14ac:dyDescent="0.3">
      <c r="A131" s="9"/>
      <c r="B131" s="446" t="s">
        <v>171</v>
      </c>
      <c r="C131" s="447"/>
      <c r="D131" s="447"/>
      <c r="E131" s="448"/>
      <c r="F131" s="455">
        <v>40</v>
      </c>
      <c r="G131" s="456"/>
      <c r="H131" s="456"/>
      <c r="I131" s="456"/>
      <c r="J131" s="457"/>
    </row>
    <row r="132" spans="1:10" ht="36" customHeight="1" thickBot="1" x14ac:dyDescent="0.3">
      <c r="A132" s="7"/>
      <c r="B132" s="18" t="s">
        <v>192</v>
      </c>
      <c r="C132" s="19"/>
      <c r="D132" s="19"/>
      <c r="E132" s="20"/>
      <c r="F132" s="212"/>
      <c r="G132" s="213"/>
      <c r="H132" s="213"/>
      <c r="I132" s="213"/>
      <c r="J132" s="214"/>
    </row>
    <row r="133" spans="1:10" ht="36" customHeight="1" x14ac:dyDescent="0.25">
      <c r="A133" s="7" t="s">
        <v>111</v>
      </c>
      <c r="B133" s="76" t="s">
        <v>253</v>
      </c>
      <c r="C133" s="77"/>
      <c r="D133" s="77"/>
      <c r="E133" s="54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194</v>
      </c>
      <c r="C134" s="77"/>
      <c r="D134" s="77"/>
      <c r="E134" s="54"/>
      <c r="F134" s="67">
        <v>43740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195</v>
      </c>
      <c r="C135" s="77"/>
      <c r="D135" s="77"/>
      <c r="E135" s="54"/>
      <c r="F135" s="67">
        <v>56340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196</v>
      </c>
      <c r="C136" s="77"/>
      <c r="D136" s="77"/>
      <c r="E136" s="54"/>
      <c r="F136" s="67">
        <v>79200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229</v>
      </c>
      <c r="C137" s="77"/>
      <c r="D137" s="77"/>
      <c r="E137" s="54"/>
      <c r="F137" s="67">
        <v>61920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198</v>
      </c>
      <c r="C138" s="77"/>
      <c r="D138" s="77"/>
      <c r="E138" s="54"/>
      <c r="F138" s="67">
        <v>79200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199</v>
      </c>
      <c r="C139" s="77"/>
      <c r="D139" s="77"/>
      <c r="E139" s="54"/>
      <c r="F139" s="67">
        <v>43740</v>
      </c>
      <c r="G139" s="68"/>
      <c r="H139" s="68"/>
      <c r="I139" s="68"/>
      <c r="J139" s="69"/>
    </row>
    <row r="140" spans="1:10" ht="54" customHeight="1" thickBot="1" x14ac:dyDescent="0.3">
      <c r="A140" s="7"/>
      <c r="B140" s="164" t="s">
        <v>200</v>
      </c>
      <c r="C140" s="165"/>
      <c r="D140" s="165"/>
      <c r="E140" s="166"/>
      <c r="F140" s="101"/>
      <c r="G140" s="102"/>
      <c r="H140" s="102"/>
      <c r="I140" s="102"/>
      <c r="J140" s="103"/>
    </row>
    <row r="141" spans="1:10" ht="28.5" customHeight="1" thickBot="1" x14ac:dyDescent="0.3">
      <c r="A141" s="7"/>
      <c r="B141" s="356" t="s">
        <v>188</v>
      </c>
      <c r="C141" s="357"/>
      <c r="D141" s="357"/>
      <c r="E141" s="357"/>
      <c r="F141" s="357"/>
      <c r="G141" s="357"/>
      <c r="H141" s="357"/>
      <c r="I141" s="357"/>
      <c r="J141" s="358"/>
    </row>
    <row r="142" spans="1:10" ht="28.5" customHeight="1" x14ac:dyDescent="0.25">
      <c r="A142" s="7"/>
      <c r="B142" s="78" t="s">
        <v>201</v>
      </c>
      <c r="C142" s="79"/>
      <c r="D142" s="79"/>
      <c r="E142" s="36"/>
      <c r="F142" s="80">
        <v>90</v>
      </c>
      <c r="G142" s="81"/>
      <c r="H142" s="81"/>
      <c r="I142" s="81"/>
      <c r="J142" s="82"/>
    </row>
    <row r="143" spans="1:10" ht="28.5" customHeight="1" x14ac:dyDescent="0.25">
      <c r="A143" s="7"/>
      <c r="B143" s="76" t="s">
        <v>202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203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90</v>
      </c>
      <c r="G145" s="68"/>
      <c r="H145" s="68"/>
      <c r="I145" s="68"/>
      <c r="J145" s="69"/>
    </row>
    <row r="146" spans="1:10" ht="28.5" customHeight="1" thickBot="1" x14ac:dyDescent="0.3">
      <c r="A146" s="7"/>
      <c r="B146" s="76" t="s">
        <v>205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4" customHeight="1" thickBot="1" x14ac:dyDescent="0.3">
      <c r="A147" s="7"/>
      <c r="B147" s="27"/>
      <c r="C147" s="38"/>
      <c r="D147" s="38"/>
      <c r="E147" s="39"/>
      <c r="F147" s="40"/>
      <c r="G147" s="41"/>
      <c r="H147" s="41"/>
      <c r="I147" s="41"/>
      <c r="J147" s="42"/>
    </row>
    <row r="148" spans="1:10" ht="54" customHeight="1" thickBot="1" x14ac:dyDescent="0.3">
      <c r="A148" s="7" t="s">
        <v>111</v>
      </c>
      <c r="B148" s="164" t="s">
        <v>314</v>
      </c>
      <c r="C148" s="165"/>
      <c r="D148" s="165"/>
      <c r="E148" s="166"/>
      <c r="F148" s="101"/>
      <c r="G148" s="102"/>
      <c r="H148" s="102"/>
      <c r="I148" s="102"/>
      <c r="J148" s="103"/>
    </row>
    <row r="149" spans="1:10" ht="36" customHeight="1" thickBot="1" x14ac:dyDescent="0.3">
      <c r="A149" s="7" t="s">
        <v>111</v>
      </c>
      <c r="B149" s="458" t="s">
        <v>315</v>
      </c>
      <c r="C149" s="459"/>
      <c r="D149" s="459"/>
      <c r="E149" s="460"/>
      <c r="F149" s="368"/>
      <c r="G149" s="368"/>
      <c r="H149" s="368"/>
      <c r="I149" s="368"/>
      <c r="J149" s="369"/>
    </row>
    <row r="150" spans="1:10" ht="18" customHeight="1" x14ac:dyDescent="0.25">
      <c r="A150" s="7"/>
      <c r="B150" s="124"/>
      <c r="C150" s="125"/>
      <c r="D150" s="125"/>
      <c r="E150" s="125"/>
      <c r="F150" s="126"/>
      <c r="G150" s="126"/>
      <c r="H150" s="126"/>
      <c r="I150" s="126"/>
      <c r="J150" s="126"/>
    </row>
    <row r="151" spans="1:10" ht="67.5" customHeight="1" x14ac:dyDescent="0.25">
      <c r="A151" s="7"/>
      <c r="B151" s="127" t="s">
        <v>478</v>
      </c>
      <c r="C151" s="127"/>
      <c r="D151" s="127"/>
      <c r="E151" s="127"/>
      <c r="F151" s="127"/>
      <c r="G151" s="127"/>
      <c r="H151" s="127"/>
      <c r="I151" s="127"/>
      <c r="J151" s="127"/>
    </row>
    <row r="152" spans="1:10" ht="27" customHeight="1" x14ac:dyDescent="0.25">
      <c r="A152" s="7" t="s">
        <v>113</v>
      </c>
      <c r="B152" s="129" t="s">
        <v>208</v>
      </c>
      <c r="C152" s="129"/>
      <c r="D152" s="129"/>
      <c r="E152" s="129"/>
      <c r="F152" s="129"/>
      <c r="G152" s="129"/>
      <c r="H152" s="129"/>
      <c r="I152" s="129"/>
      <c r="J152" s="129"/>
    </row>
    <row r="153" spans="1:10" s="179" customFormat="1" ht="20.100000000000001" customHeight="1" x14ac:dyDescent="0.25">
      <c r="B153" s="423"/>
      <c r="F153" s="424"/>
      <c r="G153" s="424"/>
      <c r="H153" s="424"/>
      <c r="I153" s="424"/>
      <c r="J153" s="424"/>
    </row>
    <row r="154" spans="1:10" s="241" customFormat="1" ht="36" customHeight="1" thickBot="1" x14ac:dyDescent="0.3">
      <c r="B154" s="242" t="s">
        <v>237</v>
      </c>
      <c r="C154" s="242"/>
      <c r="D154" s="242"/>
      <c r="E154" s="242"/>
      <c r="F154" s="242"/>
      <c r="G154" s="242"/>
      <c r="H154" s="242"/>
      <c r="I154" s="242"/>
    </row>
    <row r="155" spans="1:10" s="132" customFormat="1" ht="36" customHeight="1" thickBot="1" x14ac:dyDescent="0.3">
      <c r="B155" s="243" t="s">
        <v>238</v>
      </c>
      <c r="C155" s="244"/>
      <c r="D155" s="244"/>
      <c r="E155" s="244"/>
      <c r="F155" s="244"/>
      <c r="G155" s="244"/>
      <c r="H155" s="244"/>
      <c r="I155" s="245"/>
    </row>
    <row r="156" spans="1:10" ht="83.25" customHeight="1" thickBot="1" x14ac:dyDescent="0.3">
      <c r="A156" s="9"/>
      <c r="B156" s="246" t="s">
        <v>239</v>
      </c>
      <c r="C156" s="247"/>
      <c r="D156" s="248" t="s">
        <v>240</v>
      </c>
      <c r="E156" s="249"/>
      <c r="F156" s="250"/>
      <c r="G156" s="251" t="s">
        <v>241</v>
      </c>
      <c r="H156" s="251"/>
      <c r="I156" s="252"/>
      <c r="J156" s="9"/>
    </row>
    <row r="157" spans="1:10" ht="36" customHeight="1" x14ac:dyDescent="0.25">
      <c r="A157" s="9"/>
      <c r="B157" s="253" t="s">
        <v>242</v>
      </c>
      <c r="C157" s="254"/>
      <c r="D157" s="255" t="s">
        <v>243</v>
      </c>
      <c r="E157" s="256"/>
      <c r="F157" s="256"/>
      <c r="G157" s="257">
        <v>2190</v>
      </c>
      <c r="H157" s="258"/>
      <c r="I157" s="259"/>
      <c r="J157" s="9"/>
    </row>
    <row r="158" spans="1:10" ht="36" customHeight="1" x14ac:dyDescent="0.25">
      <c r="A158" s="9"/>
      <c r="B158" s="260" t="s">
        <v>244</v>
      </c>
      <c r="C158" s="261"/>
      <c r="D158" s="262"/>
      <c r="E158" s="263"/>
      <c r="F158" s="263"/>
      <c r="G158" s="264">
        <v>1590</v>
      </c>
      <c r="H158" s="265"/>
      <c r="I158" s="266"/>
      <c r="J158" s="9"/>
    </row>
    <row r="159" spans="1:10" ht="36" customHeight="1" x14ac:dyDescent="0.25">
      <c r="A159" s="9"/>
      <c r="B159" s="260" t="s">
        <v>245</v>
      </c>
      <c r="C159" s="261"/>
      <c r="D159" s="262"/>
      <c r="E159" s="263"/>
      <c r="F159" s="263"/>
      <c r="G159" s="264">
        <v>1440</v>
      </c>
      <c r="H159" s="265"/>
      <c r="I159" s="266"/>
      <c r="J159" s="9"/>
    </row>
    <row r="160" spans="1:10" ht="54" customHeight="1" thickBot="1" x14ac:dyDescent="0.3">
      <c r="A160" s="9"/>
      <c r="B160" s="267" t="s">
        <v>246</v>
      </c>
      <c r="C160" s="268"/>
      <c r="D160" s="269"/>
      <c r="E160" s="270"/>
      <c r="F160" s="270"/>
      <c r="G160" s="271">
        <v>1290</v>
      </c>
      <c r="H160" s="272"/>
      <c r="I160" s="273"/>
      <c r="J160" s="9"/>
    </row>
    <row r="161" spans="1:10" ht="40.5" customHeight="1" x14ac:dyDescent="0.25">
      <c r="A161" s="7"/>
      <c r="B161" s="131" t="s">
        <v>209</v>
      </c>
      <c r="C161" s="131"/>
      <c r="D161" s="131"/>
      <c r="E161" s="131"/>
      <c r="F161" s="131"/>
      <c r="G161" s="131"/>
      <c r="H161" s="131"/>
      <c r="I161" s="131"/>
      <c r="J161" s="131"/>
    </row>
    <row r="162" spans="1:10" ht="23.25" x14ac:dyDescent="0.25">
      <c r="A162" s="373" t="s">
        <v>318</v>
      </c>
      <c r="B162" s="373"/>
      <c r="C162" s="373"/>
      <c r="D162" s="373"/>
      <c r="E162" s="373"/>
      <c r="F162" s="373"/>
      <c r="G162" s="373"/>
      <c r="H162" s="373"/>
      <c r="I162" s="9"/>
      <c r="J162" s="9"/>
    </row>
    <row r="163" spans="1:10" ht="25.5" x14ac:dyDescent="0.35">
      <c r="A163" s="374" t="s">
        <v>319</v>
      </c>
      <c r="B163" s="374"/>
      <c r="C163" s="374"/>
      <c r="D163" s="374"/>
      <c r="E163" s="375" t="s">
        <v>320</v>
      </c>
      <c r="F163" s="376"/>
      <c r="G163" s="376"/>
      <c r="H163" s="9"/>
      <c r="I163" s="9"/>
      <c r="J163" s="9"/>
    </row>
    <row r="164" spans="1:10" ht="25.5" x14ac:dyDescent="0.35">
      <c r="A164" s="377" t="s">
        <v>321</v>
      </c>
      <c r="B164" s="377"/>
      <c r="C164" s="377"/>
      <c r="D164" s="377"/>
      <c r="E164" s="378">
        <v>1</v>
      </c>
      <c r="F164" s="376"/>
      <c r="G164" s="376"/>
      <c r="H164" s="9"/>
      <c r="I164" s="9"/>
      <c r="J164" s="9"/>
    </row>
    <row r="165" spans="1:10" ht="25.5" x14ac:dyDescent="0.35">
      <c r="A165" s="377">
        <v>2</v>
      </c>
      <c r="B165" s="377"/>
      <c r="C165" s="377"/>
      <c r="D165" s="377"/>
      <c r="E165" s="379">
        <v>1.1000000000000001</v>
      </c>
      <c r="F165" s="376"/>
      <c r="G165" s="376"/>
      <c r="H165" s="9"/>
      <c r="I165" s="9"/>
      <c r="J165" s="9"/>
    </row>
    <row r="166" spans="1:10" ht="25.5" x14ac:dyDescent="0.35">
      <c r="A166" s="377">
        <v>3</v>
      </c>
      <c r="B166" s="377"/>
      <c r="C166" s="377"/>
      <c r="D166" s="377"/>
      <c r="E166" s="379">
        <v>1.2</v>
      </c>
      <c r="F166" s="376"/>
      <c r="G166" s="376"/>
      <c r="H166" s="9"/>
      <c r="I166" s="9"/>
      <c r="J166" s="9"/>
    </row>
    <row r="167" spans="1:10" ht="25.5" x14ac:dyDescent="0.35">
      <c r="A167" s="377" t="s">
        <v>322</v>
      </c>
      <c r="B167" s="377"/>
      <c r="C167" s="377"/>
      <c r="D167" s="377"/>
      <c r="E167" s="379">
        <v>1.25</v>
      </c>
      <c r="F167" s="376"/>
      <c r="G167" s="376"/>
      <c r="H167" s="9"/>
      <c r="I167" s="9"/>
      <c r="J167" s="9"/>
    </row>
    <row r="168" spans="1:10" ht="25.5" x14ac:dyDescent="0.35">
      <c r="A168" s="377" t="s">
        <v>323</v>
      </c>
      <c r="B168" s="377"/>
      <c r="C168" s="377"/>
      <c r="D168" s="377"/>
      <c r="E168" s="379">
        <v>1.3</v>
      </c>
      <c r="F168" s="376"/>
      <c r="G168" s="376"/>
      <c r="H168" s="9"/>
      <c r="I168" s="9"/>
      <c r="J168" s="9"/>
    </row>
    <row r="169" spans="1:10" ht="25.5" x14ac:dyDescent="0.35">
      <c r="A169" s="377" t="s">
        <v>324</v>
      </c>
      <c r="B169" s="377"/>
      <c r="C169" s="377"/>
      <c r="D169" s="377"/>
      <c r="E169" s="379">
        <v>1.35</v>
      </c>
      <c r="F169" s="376"/>
      <c r="G169" s="376"/>
      <c r="H169" s="9"/>
      <c r="I169" s="9"/>
      <c r="J169" s="9"/>
    </row>
    <row r="170" spans="1:10" ht="25.5" x14ac:dyDescent="0.35">
      <c r="A170" s="377" t="s">
        <v>325</v>
      </c>
      <c r="B170" s="377"/>
      <c r="C170" s="377"/>
      <c r="D170" s="377"/>
      <c r="E170" s="379">
        <v>1.4</v>
      </c>
      <c r="F170" s="376"/>
      <c r="G170" s="376"/>
      <c r="H170" s="9"/>
      <c r="I170" s="9"/>
      <c r="J170" s="9"/>
    </row>
    <row r="171" spans="1:10" ht="25.5" x14ac:dyDescent="0.35">
      <c r="A171" s="377" t="s">
        <v>326</v>
      </c>
      <c r="B171" s="377"/>
      <c r="C171" s="377"/>
      <c r="D171" s="377"/>
      <c r="E171" s="379">
        <v>1.45</v>
      </c>
      <c r="F171" s="376"/>
      <c r="G171" s="376"/>
      <c r="H171" s="9"/>
      <c r="I171" s="9"/>
      <c r="J171" s="9"/>
    </row>
    <row r="172" spans="1:10" ht="25.5" x14ac:dyDescent="0.35">
      <c r="A172" s="377" t="s">
        <v>327</v>
      </c>
      <c r="B172" s="377"/>
      <c r="C172" s="377"/>
      <c r="D172" s="377"/>
      <c r="E172" s="379">
        <v>1.5</v>
      </c>
      <c r="F172" s="376"/>
      <c r="G172" s="376"/>
      <c r="H172" s="9"/>
      <c r="I172" s="9"/>
      <c r="J172" s="9"/>
    </row>
    <row r="173" spans="1:10" ht="25.5" x14ac:dyDescent="0.35">
      <c r="A173" s="377" t="s">
        <v>328</v>
      </c>
      <c r="B173" s="377"/>
      <c r="C173" s="377"/>
      <c r="D173" s="377"/>
      <c r="E173" s="379">
        <v>2</v>
      </c>
      <c r="F173" s="376"/>
      <c r="G173" s="376"/>
      <c r="H173" s="9"/>
      <c r="I173" s="9"/>
      <c r="J173" s="9"/>
    </row>
    <row r="174" spans="1:10" ht="53.25" customHeight="1" x14ac:dyDescent="0.25">
      <c r="A174" s="380" t="s">
        <v>329</v>
      </c>
      <c r="B174" s="380"/>
      <c r="C174" s="380"/>
      <c r="D174" s="380"/>
      <c r="E174" s="380"/>
      <c r="F174" s="380"/>
      <c r="G174" s="380"/>
      <c r="H174" s="380"/>
      <c r="I174" s="9"/>
      <c r="J174" s="9"/>
    </row>
  </sheetData>
  <sheetProtection selectLockedCells="1" selectUnlockedCells="1"/>
  <mergeCells count="305">
    <mergeCell ref="A173:D173"/>
    <mergeCell ref="A174:H174"/>
    <mergeCell ref="A167:D167"/>
    <mergeCell ref="A168:D168"/>
    <mergeCell ref="A169:D169"/>
    <mergeCell ref="A170:D170"/>
    <mergeCell ref="A171:D171"/>
    <mergeCell ref="A172:D172"/>
    <mergeCell ref="B161:J161"/>
    <mergeCell ref="A162:H162"/>
    <mergeCell ref="A163:D163"/>
    <mergeCell ref="A164:D164"/>
    <mergeCell ref="A165:D165"/>
    <mergeCell ref="A166:D166"/>
    <mergeCell ref="B157:C157"/>
    <mergeCell ref="D157:F160"/>
    <mergeCell ref="G157:I157"/>
    <mergeCell ref="B158:C158"/>
    <mergeCell ref="G158:I158"/>
    <mergeCell ref="B159:C159"/>
    <mergeCell ref="G159:I159"/>
    <mergeCell ref="B160:C160"/>
    <mergeCell ref="G160:I160"/>
    <mergeCell ref="B149:E149"/>
    <mergeCell ref="B151:J151"/>
    <mergeCell ref="B152:J152"/>
    <mergeCell ref="B154:I154"/>
    <mergeCell ref="B155:I155"/>
    <mergeCell ref="B156:C156"/>
    <mergeCell ref="D156:F156"/>
    <mergeCell ref="G156:I156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7"/>
    <mergeCell ref="B127:E127"/>
    <mergeCell ref="B128:E128"/>
    <mergeCell ref="F128:J128"/>
    <mergeCell ref="B129:E129"/>
    <mergeCell ref="F129:J129"/>
    <mergeCell ref="B122:E122"/>
    <mergeCell ref="F122:J123"/>
    <mergeCell ref="B123:E123"/>
    <mergeCell ref="B124:E124"/>
    <mergeCell ref="F124:J125"/>
    <mergeCell ref="B125:E125"/>
    <mergeCell ref="B118:E118"/>
    <mergeCell ref="F118:J119"/>
    <mergeCell ref="B119:E119"/>
    <mergeCell ref="B120:E120"/>
    <mergeCell ref="F120:J121"/>
    <mergeCell ref="B121:E121"/>
    <mergeCell ref="B114:E114"/>
    <mergeCell ref="F114:J114"/>
    <mergeCell ref="B115:J115"/>
    <mergeCell ref="B116:E116"/>
    <mergeCell ref="F116:J117"/>
    <mergeCell ref="B117:E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10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420"/>
      <c r="G19" s="421"/>
      <c r="H19" s="421"/>
      <c r="I19" s="421"/>
      <c r="J19" s="422"/>
    </row>
    <row r="20" spans="1:10" ht="36" customHeight="1" x14ac:dyDescent="0.25">
      <c r="A20" s="7"/>
      <c r="B20" s="52" t="s">
        <v>362</v>
      </c>
      <c r="C20" s="53"/>
      <c r="D20" s="53"/>
      <c r="E20" s="53"/>
      <c r="F20" s="146">
        <v>23760</v>
      </c>
      <c r="G20" s="147"/>
      <c r="H20" s="147"/>
      <c r="I20" s="147"/>
      <c r="J20" s="148"/>
    </row>
    <row r="21" spans="1:10" ht="36" customHeight="1" thickBot="1" x14ac:dyDescent="0.3">
      <c r="A21" s="7"/>
      <c r="B21" s="52" t="s">
        <v>363</v>
      </c>
      <c r="C21" s="53"/>
      <c r="D21" s="53"/>
      <c r="E21" s="53"/>
      <c r="F21" s="399">
        <v>1440</v>
      </c>
      <c r="G21" s="156"/>
      <c r="H21" s="156"/>
      <c r="I21" s="156"/>
      <c r="J21" s="157"/>
    </row>
    <row r="22" spans="1:10" ht="24" thickBot="1" x14ac:dyDescent="0.3">
      <c r="A22" s="7"/>
      <c r="B22" s="27"/>
      <c r="C22" s="38"/>
      <c r="D22" s="38"/>
      <c r="E22" s="39"/>
      <c r="F22" s="161"/>
      <c r="G22" s="162"/>
      <c r="H22" s="162"/>
      <c r="I22" s="162"/>
      <c r="J22" s="163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3600 до 37476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6660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20340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24408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21600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19980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37476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9756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15120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13104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37476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5328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14076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20700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43200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28800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34560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30240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52560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7920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11160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12240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20736</v>
      </c>
      <c r="G100" s="219">
        <f>H100*1.1</f>
        <v>19008</v>
      </c>
      <c r="H100" s="219">
        <v>17280</v>
      </c>
      <c r="I100" s="219">
        <f>H100*0.75</f>
        <v>12960</v>
      </c>
      <c r="J100" s="220">
        <f>H100*0.5</f>
        <v>8640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17280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12240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3024 до 74880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19224</v>
      </c>
      <c r="G104" s="219">
        <f>H104*1.1</f>
        <v>17622</v>
      </c>
      <c r="H104" s="219">
        <v>16020</v>
      </c>
      <c r="I104" s="219">
        <f>H104*0.75</f>
        <v>12015</v>
      </c>
      <c r="J104" s="220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27648</v>
      </c>
      <c r="G107" s="219">
        <f>H107*1.1</f>
        <v>25344.000000000004</v>
      </c>
      <c r="H107" s="219">
        <v>23040</v>
      </c>
      <c r="I107" s="219">
        <f>H107*0.75</f>
        <v>17280</v>
      </c>
      <c r="J107" s="220">
        <f>H107*0.5</f>
        <v>11520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19224</v>
      </c>
      <c r="G110" s="120">
        <f>H110*1.1</f>
        <v>17622</v>
      </c>
      <c r="H110" s="120">
        <v>16020</v>
      </c>
      <c r="I110" s="120">
        <f>H110*0.75</f>
        <v>12015</v>
      </c>
      <c r="J110" s="120">
        <f>H110*0.5</f>
        <v>8010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x14ac:dyDescent="0.25">
      <c r="A20" s="7"/>
      <c r="B20" s="52" t="s">
        <v>362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363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3600 до 34920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10800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6120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30240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5040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11700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12240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8280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34920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3996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14076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20700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35280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42336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48960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5760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12744</v>
      </c>
      <c r="G97" s="219">
        <f>H97*1.1</f>
        <v>11682.000000000002</v>
      </c>
      <c r="H97" s="219">
        <v>10620</v>
      </c>
      <c r="I97" s="219">
        <f>H97*0.75</f>
        <v>7965</v>
      </c>
      <c r="J97" s="220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7344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18144</v>
      </c>
      <c r="G100" s="219">
        <f>H100*1.1</f>
        <v>16632</v>
      </c>
      <c r="H100" s="219">
        <v>15120</v>
      </c>
      <c r="I100" s="219">
        <f>H100*0.75</f>
        <v>11340</v>
      </c>
      <c r="J100" s="220">
        <f>H100*0.5</f>
        <v>7560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10800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5"/>
  <sheetViews>
    <sheetView view="pageBreakPreview" topLeftCell="B1" zoomScale="50" zoomScaleNormal="60" zoomScaleSheetLayoutView="50" workbookViewId="0">
      <pane ySplit="4" topLeftCell="A149" activePane="bottomLeft" state="frozen"/>
      <selection activeCell="J115" sqref="J115"/>
      <selection pane="bottomLeft" activeCell="B159" sqref="B159:E159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1620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14976 до 374400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14976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296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210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1" t="s">
        <v>211</v>
      </c>
      <c r="C118" s="202"/>
      <c r="D118" s="202"/>
      <c r="E118" s="203"/>
      <c r="F118" s="212" t="str">
        <f>"Цена от "&amp;MIN(F120,F124:F136)&amp;" до "&amp;MAX(F120,F124:F136)</f>
        <v>Цена от 3384 до 282168</v>
      </c>
      <c r="G118" s="213"/>
      <c r="H118" s="213"/>
      <c r="I118" s="213"/>
      <c r="J118" s="214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36" customHeight="1" x14ac:dyDescent="0.25">
      <c r="A124" s="7" t="s">
        <v>111</v>
      </c>
      <c r="B124" s="76" t="s">
        <v>159</v>
      </c>
      <c r="C124" s="77"/>
      <c r="D124" s="77"/>
      <c r="E124" s="54"/>
      <c r="F124" s="67">
        <v>121536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52" t="s">
        <v>160</v>
      </c>
      <c r="C125" s="96"/>
      <c r="D125" s="96"/>
      <c r="E125" s="97"/>
      <c r="F125" s="67">
        <v>87480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161</v>
      </c>
      <c r="C126" s="77"/>
      <c r="D126" s="77"/>
      <c r="E126" s="54"/>
      <c r="F126" s="67">
        <v>268956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70560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84672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129096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172512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282168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167</v>
      </c>
      <c r="C132" s="77"/>
      <c r="D132" s="77"/>
      <c r="E132" s="54"/>
      <c r="F132" s="67">
        <v>121320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8" t="s">
        <v>168</v>
      </c>
      <c r="C133" s="79"/>
      <c r="D133" s="79"/>
      <c r="E133" s="36"/>
      <c r="F133" s="67">
        <v>3384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169</v>
      </c>
      <c r="C134" s="77"/>
      <c r="D134" s="77"/>
      <c r="E134" s="54"/>
      <c r="F134" s="67">
        <v>57240</v>
      </c>
      <c r="G134" s="68"/>
      <c r="H134" s="68"/>
      <c r="I134" s="68"/>
      <c r="J134" s="69"/>
    </row>
    <row r="135" spans="1:10" ht="36" customHeight="1" x14ac:dyDescent="0.25">
      <c r="B135" s="76" t="s">
        <v>170</v>
      </c>
      <c r="C135" s="77"/>
      <c r="D135" s="77"/>
      <c r="E135" s="54"/>
      <c r="F135" s="67">
        <v>47808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172</v>
      </c>
      <c r="C136" s="77"/>
      <c r="D136" s="77"/>
      <c r="E136" s="54"/>
      <c r="F136" s="67">
        <v>62928</v>
      </c>
      <c r="G136" s="68"/>
      <c r="H136" s="68"/>
      <c r="I136" s="68"/>
      <c r="J136" s="69"/>
    </row>
    <row r="137" spans="1:10" ht="37.5" customHeight="1" x14ac:dyDescent="0.25">
      <c r="A137" s="7"/>
      <c r="B137" s="76" t="s">
        <v>173</v>
      </c>
      <c r="C137" s="77"/>
      <c r="D137" s="77"/>
      <c r="E137" s="54"/>
      <c r="F137" s="67">
        <v>9288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174</v>
      </c>
      <c r="C138" s="77"/>
      <c r="D138" s="77"/>
      <c r="E138" s="54"/>
      <c r="F138" s="67">
        <v>78804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3"/>
      <c r="F139" s="67">
        <v>63036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176</v>
      </c>
      <c r="C140" s="77"/>
      <c r="D140" s="77"/>
      <c r="E140" s="54"/>
      <c r="F140" s="67">
        <v>206640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177</v>
      </c>
      <c r="C141" s="77"/>
      <c r="D141" s="77"/>
      <c r="E141" s="54"/>
      <c r="F141" s="67">
        <v>149040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457920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120240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84" t="s">
        <v>180</v>
      </c>
      <c r="C144" s="85"/>
      <c r="D144" s="85"/>
      <c r="E144" s="86"/>
      <c r="F144" s="67">
        <v>144288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181</v>
      </c>
      <c r="C145" s="77"/>
      <c r="D145" s="77"/>
      <c r="E145" s="54"/>
      <c r="F145" s="67">
        <v>219600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182</v>
      </c>
      <c r="C146" s="77"/>
      <c r="D146" s="77"/>
      <c r="E146" s="54"/>
      <c r="F146" s="67">
        <v>293760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480240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8" t="s">
        <v>184</v>
      </c>
      <c r="C148" s="79"/>
      <c r="D148" s="79"/>
      <c r="E148" s="36"/>
      <c r="F148" s="67">
        <v>5760</v>
      </c>
      <c r="G148" s="68"/>
      <c r="H148" s="68"/>
      <c r="I148" s="68"/>
      <c r="J148" s="69"/>
    </row>
    <row r="149" spans="1:10" ht="36" customHeight="1" thickBot="1" x14ac:dyDescent="0.3">
      <c r="A149" s="7" t="s">
        <v>113</v>
      </c>
      <c r="B149" s="76" t="s">
        <v>186</v>
      </c>
      <c r="C149" s="77"/>
      <c r="D149" s="77"/>
      <c r="E149" s="54"/>
      <c r="F149" s="67">
        <v>107280</v>
      </c>
      <c r="G149" s="68"/>
      <c r="H149" s="68"/>
      <c r="I149" s="68"/>
      <c r="J149" s="69"/>
    </row>
    <row r="150" spans="1:10" ht="22.5" customHeight="1" x14ac:dyDescent="0.25">
      <c r="A150" s="7" t="s">
        <v>111</v>
      </c>
      <c r="B150" s="104" t="s">
        <v>188</v>
      </c>
      <c r="C150" s="105"/>
      <c r="D150" s="105"/>
      <c r="E150" s="105"/>
      <c r="F150" s="105"/>
      <c r="G150" s="105"/>
      <c r="H150" s="105"/>
      <c r="I150" s="105"/>
      <c r="J150" s="106"/>
    </row>
    <row r="151" spans="1:10" ht="36" customHeight="1" thickBot="1" x14ac:dyDescent="0.3">
      <c r="A151" s="7"/>
      <c r="B151" s="52" t="s">
        <v>171</v>
      </c>
      <c r="C151" s="96"/>
      <c r="D151" s="96"/>
      <c r="E151" s="97"/>
      <c r="F151" s="67">
        <v>40</v>
      </c>
      <c r="G151" s="68"/>
      <c r="H151" s="68"/>
      <c r="I151" s="68"/>
      <c r="J151" s="69"/>
    </row>
    <row r="152" spans="1:10" ht="36" customHeight="1" thickBot="1" x14ac:dyDescent="0.3">
      <c r="A152" s="7"/>
      <c r="B152" s="98" t="s">
        <v>187</v>
      </c>
      <c r="C152" s="99"/>
      <c r="D152" s="99"/>
      <c r="E152" s="100"/>
      <c r="F152" s="101"/>
      <c r="G152" s="102"/>
      <c r="H152" s="102"/>
      <c r="I152" s="102"/>
      <c r="J152" s="103"/>
    </row>
    <row r="153" spans="1:10" ht="36" customHeight="1" thickBot="1" x14ac:dyDescent="0.3">
      <c r="A153" s="7"/>
      <c r="B153" s="170" t="s">
        <v>188</v>
      </c>
      <c r="C153" s="171"/>
      <c r="D153" s="171"/>
      <c r="E153" s="171"/>
      <c r="F153" s="171"/>
      <c r="G153" s="171"/>
      <c r="H153" s="171"/>
      <c r="I153" s="171"/>
      <c r="J153" s="172"/>
    </row>
    <row r="154" spans="1:10" ht="36" customHeight="1" x14ac:dyDescent="0.25">
      <c r="A154" s="7"/>
      <c r="B154" s="107" t="s">
        <v>189</v>
      </c>
      <c r="C154" s="108"/>
      <c r="D154" s="108"/>
      <c r="E154" s="109"/>
      <c r="F154" s="67">
        <v>60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190</v>
      </c>
      <c r="C155" s="77"/>
      <c r="D155" s="77"/>
      <c r="E155" s="54"/>
      <c r="F155" s="67">
        <v>99</v>
      </c>
      <c r="G155" s="68"/>
      <c r="H155" s="68"/>
      <c r="I155" s="68"/>
      <c r="J155" s="69"/>
    </row>
    <row r="156" spans="1:10" ht="36" customHeight="1" thickBot="1" x14ac:dyDescent="0.3">
      <c r="A156" s="7"/>
      <c r="B156" s="76" t="s">
        <v>191</v>
      </c>
      <c r="C156" s="77"/>
      <c r="D156" s="77"/>
      <c r="E156" s="54"/>
      <c r="F156" s="67">
        <v>150</v>
      </c>
      <c r="G156" s="68"/>
      <c r="H156" s="68"/>
      <c r="I156" s="68"/>
      <c r="J156" s="69"/>
    </row>
    <row r="157" spans="1:10" ht="36" customHeight="1" thickBot="1" x14ac:dyDescent="0.3">
      <c r="A157" s="7"/>
      <c r="B157" s="18" t="s">
        <v>192</v>
      </c>
      <c r="C157" s="19"/>
      <c r="D157" s="19"/>
      <c r="E157" s="20"/>
      <c r="F157" s="212"/>
      <c r="G157" s="213"/>
      <c r="H157" s="213"/>
      <c r="I157" s="213"/>
      <c r="J157" s="214"/>
    </row>
    <row r="158" spans="1:10" ht="36" customHeight="1" x14ac:dyDescent="0.25">
      <c r="A158" s="7" t="s">
        <v>111</v>
      </c>
      <c r="B158" s="76" t="s">
        <v>253</v>
      </c>
      <c r="C158" s="77"/>
      <c r="D158" s="77"/>
      <c r="E158" s="54"/>
      <c r="F158" s="67">
        <v>36288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194</v>
      </c>
      <c r="C159" s="77"/>
      <c r="D159" s="77"/>
      <c r="E159" s="54"/>
      <c r="F159" s="67">
        <v>36288</v>
      </c>
      <c r="G159" s="68"/>
      <c r="H159" s="68"/>
      <c r="I159" s="68"/>
      <c r="J159" s="69"/>
    </row>
    <row r="160" spans="1:10" ht="36" customHeight="1" x14ac:dyDescent="0.25">
      <c r="A160" s="7" t="s">
        <v>113</v>
      </c>
      <c r="B160" s="76" t="s">
        <v>313</v>
      </c>
      <c r="C160" s="77"/>
      <c r="D160" s="77"/>
      <c r="E160" s="54"/>
      <c r="F160" s="67">
        <v>61920</v>
      </c>
      <c r="G160" s="68"/>
      <c r="H160" s="68"/>
      <c r="I160" s="68"/>
      <c r="J160" s="69"/>
    </row>
    <row r="161" spans="1:10" ht="36" customHeight="1" thickBot="1" x14ac:dyDescent="0.3">
      <c r="A161" s="7"/>
      <c r="B161" s="76" t="s">
        <v>199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54" customHeight="1" thickBot="1" x14ac:dyDescent="0.3">
      <c r="A162" s="7"/>
      <c r="B162" s="164" t="s">
        <v>200</v>
      </c>
      <c r="C162" s="165"/>
      <c r="D162" s="165"/>
      <c r="E162" s="166"/>
      <c r="F162" s="101"/>
      <c r="G162" s="102"/>
      <c r="H162" s="102"/>
      <c r="I162" s="102"/>
      <c r="J162" s="103"/>
    </row>
    <row r="163" spans="1:10" ht="28.5" customHeight="1" thickBot="1" x14ac:dyDescent="0.3">
      <c r="A163" s="7"/>
      <c r="B163" s="356" t="s">
        <v>188</v>
      </c>
      <c r="C163" s="357"/>
      <c r="D163" s="357"/>
      <c r="E163" s="357"/>
      <c r="F163" s="357"/>
      <c r="G163" s="357"/>
      <c r="H163" s="357"/>
      <c r="I163" s="357"/>
      <c r="J163" s="358"/>
    </row>
    <row r="164" spans="1:10" ht="28.5" customHeight="1" x14ac:dyDescent="0.25">
      <c r="A164" s="7"/>
      <c r="B164" s="78" t="s">
        <v>201</v>
      </c>
      <c r="C164" s="79"/>
      <c r="D164" s="79"/>
      <c r="E164" s="36"/>
      <c r="F164" s="80">
        <v>90</v>
      </c>
      <c r="G164" s="81"/>
      <c r="H164" s="81"/>
      <c r="I164" s="81"/>
      <c r="J164" s="82"/>
    </row>
    <row r="165" spans="1:10" ht="28.5" customHeight="1" x14ac:dyDescent="0.25">
      <c r="A165" s="7"/>
      <c r="B165" s="76" t="s">
        <v>202</v>
      </c>
      <c r="C165" s="77"/>
      <c r="D165" s="77"/>
      <c r="E165" s="54"/>
      <c r="F165" s="67">
        <v>60</v>
      </c>
      <c r="G165" s="68"/>
      <c r="H165" s="68"/>
      <c r="I165" s="68"/>
      <c r="J165" s="69"/>
    </row>
    <row r="166" spans="1:10" ht="28.5" customHeight="1" x14ac:dyDescent="0.25">
      <c r="A166" s="7"/>
      <c r="B166" s="76" t="s">
        <v>203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204</v>
      </c>
      <c r="C167" s="77"/>
      <c r="D167" s="77"/>
      <c r="E167" s="54"/>
      <c r="F167" s="67">
        <v>90</v>
      </c>
      <c r="G167" s="68"/>
      <c r="H167" s="68"/>
      <c r="I167" s="68"/>
      <c r="J167" s="69"/>
    </row>
    <row r="168" spans="1:10" ht="28.5" customHeight="1" thickBot="1" x14ac:dyDescent="0.3">
      <c r="A168" s="7"/>
      <c r="B168" s="76" t="s">
        <v>205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4" customHeight="1" thickBot="1" x14ac:dyDescent="0.3">
      <c r="A169" s="7" t="s">
        <v>111</v>
      </c>
      <c r="B169" s="27"/>
      <c r="C169" s="38"/>
      <c r="D169" s="38"/>
      <c r="E169" s="39"/>
      <c r="F169" s="40"/>
      <c r="G169" s="41"/>
      <c r="H169" s="41"/>
      <c r="I169" s="41"/>
      <c r="J169" s="42"/>
    </row>
    <row r="170" spans="1:10" ht="18" customHeight="1" x14ac:dyDescent="0.25">
      <c r="A170" s="7"/>
      <c r="B170" s="124"/>
      <c r="C170" s="125"/>
      <c r="D170" s="125"/>
      <c r="E170" s="125"/>
      <c r="F170" s="126"/>
      <c r="G170" s="126"/>
      <c r="H170" s="126"/>
      <c r="I170" s="126"/>
      <c r="J170" s="126"/>
    </row>
    <row r="171" spans="1:10" ht="67.5" customHeight="1" x14ac:dyDescent="0.25">
      <c r="A171" s="7"/>
      <c r="B171" s="127" t="s">
        <v>478</v>
      </c>
      <c r="C171" s="127"/>
      <c r="D171" s="127"/>
      <c r="E171" s="127"/>
      <c r="F171" s="127"/>
      <c r="G171" s="127"/>
      <c r="H171" s="127"/>
      <c r="I171" s="127"/>
      <c r="J171" s="127"/>
    </row>
    <row r="172" spans="1:10" ht="27" customHeight="1" x14ac:dyDescent="0.25">
      <c r="A172" s="7" t="s">
        <v>113</v>
      </c>
      <c r="B172" s="129" t="s">
        <v>208</v>
      </c>
      <c r="C172" s="129"/>
      <c r="D172" s="129"/>
      <c r="E172" s="129"/>
      <c r="F172" s="129"/>
      <c r="G172" s="129"/>
      <c r="H172" s="129"/>
      <c r="I172" s="129"/>
      <c r="J172" s="129"/>
    </row>
    <row r="173" spans="1:10" s="179" customFormat="1" ht="20.100000000000001" customHeight="1" x14ac:dyDescent="0.25">
      <c r="B173" s="423"/>
      <c r="F173" s="424"/>
      <c r="G173" s="424"/>
      <c r="H173" s="424"/>
      <c r="I173" s="424"/>
      <c r="J173" s="424"/>
    </row>
    <row r="174" spans="1:10" s="241" customFormat="1" ht="36" customHeight="1" thickBot="1" x14ac:dyDescent="0.3">
      <c r="B174" s="242" t="s">
        <v>237</v>
      </c>
      <c r="C174" s="242"/>
      <c r="D174" s="242"/>
      <c r="E174" s="242"/>
      <c r="F174" s="242"/>
      <c r="G174" s="242"/>
      <c r="H174" s="242"/>
      <c r="I174" s="242"/>
    </row>
    <row r="175" spans="1:10" s="132" customFormat="1" ht="36" customHeight="1" thickBot="1" x14ac:dyDescent="0.3">
      <c r="B175" s="243" t="s">
        <v>238</v>
      </c>
      <c r="C175" s="244"/>
      <c r="D175" s="244"/>
      <c r="E175" s="244"/>
      <c r="F175" s="244"/>
      <c r="G175" s="244"/>
      <c r="H175" s="244"/>
      <c r="I175" s="245"/>
    </row>
    <row r="176" spans="1:10" ht="81" customHeight="1" thickBot="1" x14ac:dyDescent="0.3">
      <c r="B176" s="246" t="s">
        <v>239</v>
      </c>
      <c r="C176" s="247"/>
      <c r="D176" s="248" t="s">
        <v>240</v>
      </c>
      <c r="E176" s="249"/>
      <c r="F176" s="250"/>
      <c r="G176" s="251" t="s">
        <v>241</v>
      </c>
      <c r="H176" s="251"/>
      <c r="I176" s="252"/>
      <c r="J176" s="9"/>
    </row>
    <row r="177" spans="1:10" ht="36" customHeight="1" x14ac:dyDescent="0.25">
      <c r="B177" s="282" t="s">
        <v>242</v>
      </c>
      <c r="C177" s="283"/>
      <c r="D177" s="258" t="s">
        <v>243</v>
      </c>
      <c r="E177" s="258"/>
      <c r="F177" s="258"/>
      <c r="G177" s="284">
        <v>2190</v>
      </c>
      <c r="H177" s="258"/>
      <c r="I177" s="259"/>
      <c r="J177" s="9"/>
    </row>
    <row r="178" spans="1:10" ht="36" customHeight="1" x14ac:dyDescent="0.25">
      <c r="B178" s="285" t="s">
        <v>244</v>
      </c>
      <c r="C178" s="286"/>
      <c r="D178" s="265"/>
      <c r="E178" s="265"/>
      <c r="F178" s="265"/>
      <c r="G178" s="287">
        <v>1590</v>
      </c>
      <c r="H178" s="265"/>
      <c r="I178" s="266"/>
      <c r="J178" s="9"/>
    </row>
    <row r="179" spans="1:10" ht="36" customHeight="1" x14ac:dyDescent="0.25">
      <c r="B179" s="285" t="s">
        <v>245</v>
      </c>
      <c r="C179" s="286"/>
      <c r="D179" s="265"/>
      <c r="E179" s="265"/>
      <c r="F179" s="265"/>
      <c r="G179" s="287">
        <v>1440</v>
      </c>
      <c r="H179" s="265"/>
      <c r="I179" s="266"/>
      <c r="J179" s="9"/>
    </row>
    <row r="180" spans="1:10" ht="54" customHeight="1" x14ac:dyDescent="0.25">
      <c r="B180" s="285" t="s">
        <v>246</v>
      </c>
      <c r="C180" s="286"/>
      <c r="D180" s="265"/>
      <c r="E180" s="265"/>
      <c r="F180" s="265"/>
      <c r="G180" s="287">
        <v>1290</v>
      </c>
      <c r="H180" s="265"/>
      <c r="I180" s="266"/>
      <c r="J180" s="9"/>
    </row>
    <row r="181" spans="1:10" ht="25.5" customHeight="1" x14ac:dyDescent="0.25">
      <c r="B181" s="370"/>
      <c r="C181" s="370"/>
      <c r="D181" s="371"/>
      <c r="E181" s="371"/>
      <c r="F181" s="371"/>
      <c r="G181" s="372"/>
      <c r="H181" s="371"/>
      <c r="I181" s="371"/>
      <c r="J181" s="9"/>
    </row>
    <row r="182" spans="1:10" ht="40.5" customHeight="1" x14ac:dyDescent="0.25">
      <c r="A182" s="7"/>
      <c r="B182" s="131" t="s">
        <v>209</v>
      </c>
      <c r="C182" s="131"/>
      <c r="D182" s="131"/>
      <c r="E182" s="131"/>
      <c r="F182" s="131"/>
      <c r="G182" s="131"/>
      <c r="H182" s="131"/>
      <c r="I182" s="131"/>
      <c r="J182" s="131"/>
    </row>
    <row r="183" spans="1:10" ht="23.25" x14ac:dyDescent="0.25">
      <c r="A183" s="373" t="s">
        <v>318</v>
      </c>
      <c r="B183" s="373"/>
      <c r="C183" s="373"/>
      <c r="D183" s="373"/>
      <c r="E183" s="373"/>
      <c r="F183" s="373"/>
      <c r="G183" s="373"/>
      <c r="H183" s="373"/>
      <c r="I183" s="9"/>
      <c r="J183" s="9"/>
    </row>
    <row r="184" spans="1:10" ht="25.5" x14ac:dyDescent="0.35">
      <c r="A184" s="374" t="s">
        <v>319</v>
      </c>
      <c r="B184" s="374"/>
      <c r="C184" s="374"/>
      <c r="D184" s="374"/>
      <c r="E184" s="375" t="s">
        <v>320</v>
      </c>
      <c r="F184" s="376"/>
      <c r="G184" s="376"/>
      <c r="H184" s="9"/>
      <c r="I184" s="9"/>
      <c r="J184" s="9"/>
    </row>
    <row r="185" spans="1:10" ht="25.5" x14ac:dyDescent="0.35">
      <c r="A185" s="377" t="s">
        <v>321</v>
      </c>
      <c r="B185" s="377"/>
      <c r="C185" s="377"/>
      <c r="D185" s="377"/>
      <c r="E185" s="378">
        <v>1</v>
      </c>
      <c r="F185" s="376"/>
      <c r="G185" s="376"/>
      <c r="H185" s="9"/>
      <c r="I185" s="9"/>
      <c r="J185" s="9"/>
    </row>
    <row r="186" spans="1:10" ht="25.5" x14ac:dyDescent="0.35">
      <c r="A186" s="377">
        <v>2</v>
      </c>
      <c r="B186" s="377"/>
      <c r="C186" s="377"/>
      <c r="D186" s="377"/>
      <c r="E186" s="379">
        <v>1.1000000000000001</v>
      </c>
      <c r="F186" s="376"/>
      <c r="G186" s="376"/>
      <c r="H186" s="9"/>
      <c r="I186" s="9"/>
      <c r="J186" s="9"/>
    </row>
    <row r="187" spans="1:10" ht="25.5" x14ac:dyDescent="0.35">
      <c r="A187" s="377">
        <v>3</v>
      </c>
      <c r="B187" s="377"/>
      <c r="C187" s="377"/>
      <c r="D187" s="377"/>
      <c r="E187" s="379">
        <v>1.2</v>
      </c>
      <c r="F187" s="376"/>
      <c r="G187" s="376"/>
      <c r="H187" s="9"/>
      <c r="I187" s="9"/>
      <c r="J187" s="9"/>
    </row>
    <row r="188" spans="1:10" ht="25.5" x14ac:dyDescent="0.35">
      <c r="A188" s="377" t="s">
        <v>322</v>
      </c>
      <c r="B188" s="377"/>
      <c r="C188" s="377"/>
      <c r="D188" s="377"/>
      <c r="E188" s="379">
        <v>1.25</v>
      </c>
      <c r="F188" s="376"/>
      <c r="G188" s="376"/>
      <c r="H188" s="9"/>
      <c r="I188" s="9"/>
      <c r="J188" s="9"/>
    </row>
    <row r="189" spans="1:10" ht="25.5" x14ac:dyDescent="0.35">
      <c r="A189" s="377" t="s">
        <v>323</v>
      </c>
      <c r="B189" s="377"/>
      <c r="C189" s="377"/>
      <c r="D189" s="377"/>
      <c r="E189" s="379">
        <v>1.3</v>
      </c>
      <c r="F189" s="376"/>
      <c r="G189" s="376"/>
      <c r="H189" s="9"/>
      <c r="I189" s="9"/>
      <c r="J189" s="9"/>
    </row>
    <row r="190" spans="1:10" ht="25.5" x14ac:dyDescent="0.35">
      <c r="A190" s="377" t="s">
        <v>324</v>
      </c>
      <c r="B190" s="377"/>
      <c r="C190" s="377"/>
      <c r="D190" s="377"/>
      <c r="E190" s="379">
        <v>1.35</v>
      </c>
      <c r="F190" s="376"/>
      <c r="G190" s="376"/>
      <c r="H190" s="9"/>
      <c r="I190" s="9"/>
      <c r="J190" s="9"/>
    </row>
    <row r="191" spans="1:10" ht="25.5" x14ac:dyDescent="0.35">
      <c r="A191" s="377" t="s">
        <v>325</v>
      </c>
      <c r="B191" s="377"/>
      <c r="C191" s="377"/>
      <c r="D191" s="377"/>
      <c r="E191" s="379">
        <v>1.4</v>
      </c>
      <c r="F191" s="376"/>
      <c r="G191" s="376"/>
      <c r="H191" s="9"/>
      <c r="I191" s="9"/>
      <c r="J191" s="9"/>
    </row>
    <row r="192" spans="1:10" ht="25.5" x14ac:dyDescent="0.35">
      <c r="A192" s="377" t="s">
        <v>326</v>
      </c>
      <c r="B192" s="377"/>
      <c r="C192" s="377"/>
      <c r="D192" s="377"/>
      <c r="E192" s="379">
        <v>1.45</v>
      </c>
      <c r="F192" s="376"/>
      <c r="G192" s="376"/>
      <c r="H192" s="9"/>
      <c r="I192" s="9"/>
      <c r="J192" s="9"/>
    </row>
    <row r="193" spans="1:10" ht="25.5" x14ac:dyDescent="0.35">
      <c r="A193" s="377" t="s">
        <v>327</v>
      </c>
      <c r="B193" s="377"/>
      <c r="C193" s="377"/>
      <c r="D193" s="377"/>
      <c r="E193" s="379">
        <v>1.5</v>
      </c>
      <c r="F193" s="376"/>
      <c r="G193" s="376"/>
      <c r="H193" s="9"/>
      <c r="I193" s="9"/>
      <c r="J193" s="9"/>
    </row>
    <row r="194" spans="1:10" ht="25.5" x14ac:dyDescent="0.35">
      <c r="A194" s="377" t="s">
        <v>328</v>
      </c>
      <c r="B194" s="377"/>
      <c r="C194" s="377"/>
      <c r="D194" s="377"/>
      <c r="E194" s="379">
        <v>2</v>
      </c>
      <c r="F194" s="376"/>
      <c r="G194" s="376"/>
      <c r="H194" s="9"/>
      <c r="I194" s="9"/>
      <c r="J194" s="9"/>
    </row>
    <row r="195" spans="1:10" ht="53.25" customHeight="1" x14ac:dyDescent="0.25">
      <c r="A195" s="380" t="s">
        <v>329</v>
      </c>
      <c r="B195" s="380"/>
      <c r="C195" s="380"/>
      <c r="D195" s="380"/>
      <c r="E195" s="380"/>
      <c r="F195" s="380"/>
      <c r="G195" s="380"/>
      <c r="H195" s="380"/>
      <c r="I195" s="9"/>
      <c r="J195" s="9"/>
    </row>
  </sheetData>
  <sheetProtection selectLockedCells="1" selectUnlockedCells="1"/>
  <mergeCells count="350">
    <mergeCell ref="A190:D190"/>
    <mergeCell ref="A191:D191"/>
    <mergeCell ref="A192:D192"/>
    <mergeCell ref="A193:D193"/>
    <mergeCell ref="A194:D194"/>
    <mergeCell ref="A195:H195"/>
    <mergeCell ref="A184:D184"/>
    <mergeCell ref="A185:D185"/>
    <mergeCell ref="A186:D186"/>
    <mergeCell ref="A187:D187"/>
    <mergeCell ref="A188:D188"/>
    <mergeCell ref="A189:D189"/>
    <mergeCell ref="B179:C179"/>
    <mergeCell ref="G179:I179"/>
    <mergeCell ref="B180:C180"/>
    <mergeCell ref="G180:I180"/>
    <mergeCell ref="B182:J182"/>
    <mergeCell ref="A183:H183"/>
    <mergeCell ref="B174:I174"/>
    <mergeCell ref="B175:I175"/>
    <mergeCell ref="B176:C176"/>
    <mergeCell ref="D176:F176"/>
    <mergeCell ref="G176:I176"/>
    <mergeCell ref="B177:C177"/>
    <mergeCell ref="D177:F180"/>
    <mergeCell ref="G177:I177"/>
    <mergeCell ref="B178:C178"/>
    <mergeCell ref="G178:I178"/>
    <mergeCell ref="B168:E168"/>
    <mergeCell ref="F168:J168"/>
    <mergeCell ref="B169:E169"/>
    <mergeCell ref="F169:J169"/>
    <mergeCell ref="B171:J171"/>
    <mergeCell ref="B172:J172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J163"/>
    <mergeCell ref="B164:E164"/>
    <mergeCell ref="F164:J164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0:J150"/>
    <mergeCell ref="B151:E151"/>
    <mergeCell ref="F151:J151"/>
    <mergeCell ref="F152:J152"/>
    <mergeCell ref="B153:J153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3312 до 63720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24192</v>
      </c>
      <c r="G94" s="219">
        <f>H94*1.1</f>
        <v>22176</v>
      </c>
      <c r="H94" s="219">
        <v>20160</v>
      </c>
      <c r="I94" s="219">
        <f>H94*0.75</f>
        <v>15120</v>
      </c>
      <c r="J94" s="220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34560</v>
      </c>
      <c r="G97" s="219">
        <f>H97*1.1</f>
        <v>31680.000000000004</v>
      </c>
      <c r="H97" s="219">
        <v>28800</v>
      </c>
      <c r="I97" s="219">
        <f>H97*0.75</f>
        <v>21600</v>
      </c>
      <c r="J97" s="220">
        <f>H97*0.5</f>
        <v>14400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x14ac:dyDescent="0.25">
      <c r="A20" s="7"/>
      <c r="B20" s="52" t="s">
        <v>362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363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6048 до 90000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26784</v>
      </c>
      <c r="G97" s="219">
        <f>H97*1.1</f>
        <v>24552.000000000004</v>
      </c>
      <c r="H97" s="219">
        <v>22320</v>
      </c>
      <c r="I97" s="219">
        <f>H97*0.75</f>
        <v>16740</v>
      </c>
      <c r="J97" s="220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38016</v>
      </c>
      <c r="G100" s="219">
        <f>H100*1.1</f>
        <v>34848</v>
      </c>
      <c r="H100" s="219">
        <v>31680</v>
      </c>
      <c r="I100" s="219">
        <f>H100*0.75</f>
        <v>23760</v>
      </c>
      <c r="J100" s="220">
        <f>H100*0.5</f>
        <v>15840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7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4"/>
      <c r="G10" s="210"/>
      <c r="H10" s="210"/>
      <c r="I10" s="211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4968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396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9720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361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46" activePane="bottomLeft" state="frozen"/>
      <selection activeCell="J115" sqref="J115"/>
      <selection pane="bottomLeft" activeCell="F151" sqref="F151:J15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2" t="s">
        <v>112</v>
      </c>
      <c r="C8" s="463"/>
      <c r="D8" s="463"/>
      <c r="E8" s="464"/>
      <c r="F8" s="465">
        <f>H8*1.2</f>
        <v>80049.599999999991</v>
      </c>
      <c r="G8" s="465">
        <f>H8*1.1</f>
        <v>73378.8</v>
      </c>
      <c r="H8" s="465">
        <v>66708</v>
      </c>
      <c r="I8" s="465">
        <f>H8*0.75</f>
        <v>50031</v>
      </c>
      <c r="J8" s="466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2" t="s">
        <v>115</v>
      </c>
      <c r="C10" s="463"/>
      <c r="D10" s="463"/>
      <c r="E10" s="464"/>
      <c r="F10" s="465">
        <f>H10*1.2</f>
        <v>93657.599999999991</v>
      </c>
      <c r="G10" s="465">
        <f>H10*1.1</f>
        <v>85852.800000000003</v>
      </c>
      <c r="H10" s="465">
        <v>78048</v>
      </c>
      <c r="I10" s="465">
        <f>H10*0.75</f>
        <v>58536</v>
      </c>
      <c r="J10" s="466">
        <f>H10*0.5</f>
        <v>39024</v>
      </c>
    </row>
    <row r="11" spans="1:10" ht="24" customHeight="1" thickBot="1" x14ac:dyDescent="0.3">
      <c r="A11" s="7"/>
      <c r="B11" s="140"/>
      <c r="C11" s="308"/>
      <c r="D11" s="308"/>
      <c r="E11" s="309"/>
      <c r="F11" s="151"/>
      <c r="G11" s="152"/>
      <c r="H11" s="152"/>
      <c r="I11" s="152"/>
      <c r="J11" s="153"/>
    </row>
    <row r="12" spans="1:10" ht="36" customHeight="1" x14ac:dyDescent="0.25">
      <c r="A12" s="7"/>
      <c r="B12" s="30" t="s">
        <v>114</v>
      </c>
      <c r="C12" s="31"/>
      <c r="D12" s="31"/>
      <c r="E12" s="31"/>
      <c r="F12" s="467">
        <f>H12*1.2</f>
        <v>112147.2</v>
      </c>
      <c r="G12" s="468">
        <f>H12*1.1</f>
        <v>102801.60000000001</v>
      </c>
      <c r="H12" s="468">
        <v>93456</v>
      </c>
      <c r="I12" s="468">
        <f>H12*0.75</f>
        <v>70092</v>
      </c>
      <c r="J12" s="468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9">
        <f>H13*1.2</f>
        <v>131155.19999999998</v>
      </c>
      <c r="G13" s="470">
        <f>H13*1.1</f>
        <v>120225.60000000001</v>
      </c>
      <c r="H13" s="470">
        <v>109296</v>
      </c>
      <c r="I13" s="470">
        <f>H13*0.75</f>
        <v>81972</v>
      </c>
      <c r="J13" s="470">
        <f>H13*0.5</f>
        <v>54648</v>
      </c>
    </row>
    <row r="14" spans="1:10" ht="24" customHeight="1" thickBot="1" x14ac:dyDescent="0.3">
      <c r="A14" s="7"/>
      <c r="B14" s="158"/>
      <c r="C14" s="471"/>
      <c r="D14" s="471"/>
      <c r="E14" s="472"/>
      <c r="F14" s="161"/>
      <c r="G14" s="162"/>
      <c r="H14" s="162"/>
      <c r="I14" s="162"/>
      <c r="J14" s="163"/>
    </row>
    <row r="15" spans="1:10" ht="36" customHeight="1" thickBot="1" x14ac:dyDescent="0.3">
      <c r="A15" s="7" t="s">
        <v>111</v>
      </c>
      <c r="B15" s="30" t="s">
        <v>117</v>
      </c>
      <c r="C15" s="234"/>
      <c r="D15" s="234"/>
      <c r="E15" s="235"/>
      <c r="F15" s="305">
        <v>16740</v>
      </c>
      <c r="G15" s="306"/>
      <c r="H15" s="306"/>
      <c r="I15" s="306"/>
      <c r="J15" s="307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05">
        <v>23760</v>
      </c>
      <c r="G16" s="306"/>
      <c r="H16" s="306"/>
      <c r="I16" s="306"/>
      <c r="J16" s="307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1620</v>
      </c>
      <c r="G18" s="394"/>
      <c r="H18" s="394"/>
      <c r="I18" s="394"/>
      <c r="J18" s="395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1">
        <v>2304</v>
      </c>
      <c r="G19" s="413"/>
      <c r="H19" s="413"/>
      <c r="I19" s="413"/>
      <c r="J19" s="414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1620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14760 до 369000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14760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296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297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298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299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300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301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302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303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304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305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306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307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308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309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310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311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99">
        <v>738000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70" t="s">
        <v>188</v>
      </c>
      <c r="C144" s="171"/>
      <c r="D144" s="171"/>
      <c r="E144" s="171"/>
      <c r="F144" s="171"/>
      <c r="G144" s="171"/>
      <c r="H144" s="171"/>
      <c r="I144" s="171"/>
      <c r="J144" s="172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1" t="s">
        <v>211</v>
      </c>
      <c r="C148" s="202"/>
      <c r="D148" s="202"/>
      <c r="E148" s="203"/>
      <c r="F148" s="212" t="str">
        <f>"Цена от "&amp;MIN(F150,F154:F166)&amp;" до "&amp;MAX(F150,F154:F166)</f>
        <v>Цена от 3240 до 178740</v>
      </c>
      <c r="G148" s="213"/>
      <c r="H148" s="213"/>
      <c r="I148" s="213"/>
      <c r="J148" s="214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161</v>
      </c>
      <c r="C156" s="77"/>
      <c r="D156" s="77"/>
      <c r="E156" s="54"/>
      <c r="F156" s="67">
        <v>148140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81540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97848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95940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88740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178740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167</v>
      </c>
      <c r="C162" s="77"/>
      <c r="D162" s="77"/>
      <c r="E162" s="54"/>
      <c r="F162" s="67">
        <v>108000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78" t="s">
        <v>168</v>
      </c>
      <c r="C163" s="79"/>
      <c r="D163" s="79"/>
      <c r="E163" s="36"/>
      <c r="F163" s="67">
        <v>3240</v>
      </c>
      <c r="G163" s="68"/>
      <c r="H163" s="68"/>
      <c r="I163" s="68"/>
      <c r="J163" s="69"/>
    </row>
    <row r="164" spans="1:10" ht="36" customHeight="1" x14ac:dyDescent="0.25">
      <c r="B164" s="76" t="s">
        <v>169</v>
      </c>
      <c r="C164" s="77"/>
      <c r="D164" s="77"/>
      <c r="E164" s="54"/>
      <c r="F164" s="67">
        <v>61740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49140</v>
      </c>
      <c r="G165" s="68"/>
      <c r="H165" s="68"/>
      <c r="I165" s="68"/>
      <c r="J165" s="69"/>
    </row>
    <row r="166" spans="1:10" ht="36" customHeight="1" x14ac:dyDescent="0.25">
      <c r="A166" s="7" t="s">
        <v>111</v>
      </c>
      <c r="B166" s="76" t="s">
        <v>172</v>
      </c>
      <c r="C166" s="77"/>
      <c r="D166" s="77"/>
      <c r="E166" s="54"/>
      <c r="F166" s="67">
        <v>76140</v>
      </c>
      <c r="G166" s="68"/>
      <c r="H166" s="68"/>
      <c r="I166" s="68"/>
      <c r="J166" s="69"/>
    </row>
    <row r="167" spans="1:10" ht="37.5" customHeight="1" x14ac:dyDescent="0.25">
      <c r="A167" s="7"/>
      <c r="B167" s="76" t="s">
        <v>173</v>
      </c>
      <c r="C167" s="77"/>
      <c r="D167" s="77"/>
      <c r="E167" s="54"/>
      <c r="F167" s="67">
        <v>10800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174</v>
      </c>
      <c r="C168" s="77"/>
      <c r="D168" s="77"/>
      <c r="E168" s="54"/>
      <c r="F168" s="67">
        <v>73800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3"/>
      <c r="F169" s="67">
        <v>78156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176</v>
      </c>
      <c r="C170" s="77"/>
      <c r="D170" s="77"/>
      <c r="E170" s="54"/>
      <c r="F170" s="67">
        <v>149760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177</v>
      </c>
      <c r="C171" s="77"/>
      <c r="D171" s="77"/>
      <c r="E171" s="54"/>
      <c r="F171" s="67">
        <v>72000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208080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114480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84" t="s">
        <v>180</v>
      </c>
      <c r="C174" s="85"/>
      <c r="D174" s="85"/>
      <c r="E174" s="86"/>
      <c r="F174" s="67">
        <v>137376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181</v>
      </c>
      <c r="C175" s="77"/>
      <c r="D175" s="77"/>
      <c r="E175" s="54"/>
      <c r="F175" s="67">
        <v>134640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182</v>
      </c>
      <c r="C176" s="77"/>
      <c r="D176" s="77"/>
      <c r="E176" s="54"/>
      <c r="F176" s="67">
        <v>124560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250560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8" t="s">
        <v>184</v>
      </c>
      <c r="C178" s="79"/>
      <c r="D178" s="79"/>
      <c r="E178" s="36"/>
      <c r="F178" s="67">
        <v>5040</v>
      </c>
      <c r="G178" s="68"/>
      <c r="H178" s="68"/>
      <c r="I178" s="68"/>
      <c r="J178" s="69"/>
    </row>
    <row r="179" spans="1:10" ht="36" customHeight="1" thickBot="1" x14ac:dyDescent="0.3">
      <c r="A179" s="7" t="s">
        <v>113</v>
      </c>
      <c r="B179" s="76" t="s">
        <v>186</v>
      </c>
      <c r="C179" s="77"/>
      <c r="D179" s="77"/>
      <c r="E179" s="54"/>
      <c r="F179" s="67">
        <v>107280</v>
      </c>
      <c r="G179" s="68"/>
      <c r="H179" s="68"/>
      <c r="I179" s="68"/>
      <c r="J179" s="69"/>
    </row>
    <row r="180" spans="1:10" ht="22.5" customHeight="1" x14ac:dyDescent="0.25">
      <c r="A180" s="7" t="s">
        <v>111</v>
      </c>
      <c r="B180" s="104" t="s">
        <v>188</v>
      </c>
      <c r="C180" s="105"/>
      <c r="D180" s="105"/>
      <c r="E180" s="105"/>
      <c r="F180" s="105"/>
      <c r="G180" s="105"/>
      <c r="H180" s="105"/>
      <c r="I180" s="105"/>
      <c r="J180" s="106"/>
    </row>
    <row r="181" spans="1:10" ht="36" customHeight="1" thickBot="1" x14ac:dyDescent="0.3">
      <c r="A181" s="7"/>
      <c r="B181" s="52" t="s">
        <v>171</v>
      </c>
      <c r="C181" s="96"/>
      <c r="D181" s="96"/>
      <c r="E181" s="97"/>
      <c r="F181" s="67">
        <v>40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76" t="s">
        <v>253</v>
      </c>
      <c r="C183" s="77"/>
      <c r="D183" s="77"/>
      <c r="E183" s="54"/>
      <c r="F183" s="67">
        <v>58140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194</v>
      </c>
      <c r="C184" s="77"/>
      <c r="D184" s="77"/>
      <c r="E184" s="54"/>
      <c r="F184" s="67">
        <v>67140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313</v>
      </c>
      <c r="C186" s="77"/>
      <c r="D186" s="77"/>
      <c r="E186" s="54"/>
      <c r="F186" s="67">
        <v>82080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229</v>
      </c>
      <c r="C187" s="77"/>
      <c r="D187" s="77"/>
      <c r="E187" s="54"/>
      <c r="F187" s="67">
        <v>94320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198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199</v>
      </c>
      <c r="C189" s="77"/>
      <c r="D189" s="77"/>
      <c r="E189" s="54"/>
      <c r="F189" s="67">
        <v>67140</v>
      </c>
      <c r="G189" s="68"/>
      <c r="H189" s="68"/>
      <c r="I189" s="68"/>
      <c r="J189" s="69"/>
    </row>
    <row r="190" spans="1:10" ht="54" customHeight="1" thickBot="1" x14ac:dyDescent="0.3">
      <c r="A190" s="7"/>
      <c r="B190" s="164" t="s">
        <v>200</v>
      </c>
      <c r="C190" s="165"/>
      <c r="D190" s="165"/>
      <c r="E190" s="166"/>
      <c r="F190" s="101"/>
      <c r="G190" s="102"/>
      <c r="H190" s="102"/>
      <c r="I190" s="102"/>
      <c r="J190" s="103"/>
    </row>
    <row r="191" spans="1:10" ht="28.5" customHeight="1" thickBot="1" x14ac:dyDescent="0.3">
      <c r="A191" s="7"/>
      <c r="B191" s="356" t="s">
        <v>188</v>
      </c>
      <c r="C191" s="357"/>
      <c r="D191" s="357"/>
      <c r="E191" s="357"/>
      <c r="F191" s="357"/>
      <c r="G191" s="357"/>
      <c r="H191" s="357"/>
      <c r="I191" s="357"/>
      <c r="J191" s="358"/>
    </row>
    <row r="192" spans="1:10" ht="28.5" customHeight="1" x14ac:dyDescent="0.25">
      <c r="A192" s="7"/>
      <c r="B192" s="78" t="s">
        <v>201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202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18" customHeight="1" x14ac:dyDescent="0.25">
      <c r="A198" s="7"/>
      <c r="B198" s="124"/>
      <c r="C198" s="125"/>
      <c r="D198" s="125"/>
      <c r="E198" s="125"/>
      <c r="F198" s="126"/>
      <c r="G198" s="126"/>
      <c r="H198" s="126"/>
      <c r="I198" s="126"/>
      <c r="J198" s="126"/>
    </row>
    <row r="199" spans="1:10" ht="67.5" customHeight="1" x14ac:dyDescent="0.25">
      <c r="A199" s="7"/>
      <c r="B199" s="127" t="s">
        <v>317</v>
      </c>
      <c r="C199" s="127"/>
      <c r="D199" s="127"/>
      <c r="E199" s="127"/>
      <c r="F199" s="127"/>
      <c r="G199" s="127"/>
      <c r="H199" s="127"/>
      <c r="I199" s="127"/>
      <c r="J199" s="127"/>
    </row>
    <row r="200" spans="1:10" ht="27" customHeight="1" x14ac:dyDescent="0.25">
      <c r="A200" s="7" t="s">
        <v>113</v>
      </c>
      <c r="B200" s="129" t="s">
        <v>208</v>
      </c>
      <c r="C200" s="129"/>
      <c r="D200" s="129"/>
      <c r="E200" s="129"/>
      <c r="F200" s="129"/>
      <c r="G200" s="129"/>
      <c r="H200" s="129"/>
      <c r="I200" s="129"/>
      <c r="J200" s="129"/>
    </row>
    <row r="201" spans="1:10" s="179" customFormat="1" ht="20.100000000000001" customHeight="1" x14ac:dyDescent="0.25">
      <c r="B201" s="423"/>
      <c r="F201" s="424"/>
      <c r="G201" s="424"/>
      <c r="H201" s="424"/>
      <c r="I201" s="424"/>
      <c r="J201" s="424"/>
    </row>
    <row r="202" spans="1:10" s="241" customFormat="1" ht="36" customHeight="1" thickBot="1" x14ac:dyDescent="0.3">
      <c r="B202" s="242" t="s">
        <v>237</v>
      </c>
      <c r="C202" s="242"/>
      <c r="D202" s="242"/>
      <c r="E202" s="242"/>
      <c r="F202" s="242"/>
      <c r="G202" s="242"/>
      <c r="H202" s="242"/>
      <c r="I202" s="242"/>
    </row>
    <row r="203" spans="1:10" s="132" customFormat="1" ht="36" customHeight="1" thickBot="1" x14ac:dyDescent="0.3">
      <c r="B203" s="243" t="s">
        <v>238</v>
      </c>
      <c r="C203" s="244"/>
      <c r="D203" s="244"/>
      <c r="E203" s="244"/>
      <c r="F203" s="244"/>
      <c r="G203" s="244"/>
      <c r="H203" s="244"/>
      <c r="I203" s="245"/>
    </row>
    <row r="204" spans="1:10" ht="79.5" customHeight="1" thickBot="1" x14ac:dyDescent="0.3">
      <c r="B204" s="246" t="s">
        <v>239</v>
      </c>
      <c r="C204" s="247"/>
      <c r="D204" s="248" t="s">
        <v>240</v>
      </c>
      <c r="E204" s="249"/>
      <c r="F204" s="250"/>
      <c r="G204" s="251" t="s">
        <v>241</v>
      </c>
      <c r="H204" s="251"/>
      <c r="I204" s="252"/>
      <c r="J204" s="9"/>
    </row>
    <row r="205" spans="1:10" ht="36" customHeight="1" x14ac:dyDescent="0.25">
      <c r="B205" s="282" t="s">
        <v>242</v>
      </c>
      <c r="C205" s="283"/>
      <c r="D205" s="258" t="s">
        <v>243</v>
      </c>
      <c r="E205" s="258"/>
      <c r="F205" s="258"/>
      <c r="G205" s="284">
        <v>2190</v>
      </c>
      <c r="H205" s="258"/>
      <c r="I205" s="259"/>
      <c r="J205" s="9"/>
    </row>
    <row r="206" spans="1:10" ht="36" customHeight="1" x14ac:dyDescent="0.25">
      <c r="B206" s="285" t="s">
        <v>244</v>
      </c>
      <c r="C206" s="286"/>
      <c r="D206" s="265"/>
      <c r="E206" s="265"/>
      <c r="F206" s="265"/>
      <c r="G206" s="287">
        <v>1590</v>
      </c>
      <c r="H206" s="265"/>
      <c r="I206" s="266"/>
      <c r="J206" s="9"/>
    </row>
    <row r="207" spans="1:10" ht="36" customHeight="1" x14ac:dyDescent="0.25">
      <c r="B207" s="285" t="s">
        <v>245</v>
      </c>
      <c r="C207" s="286"/>
      <c r="D207" s="265"/>
      <c r="E207" s="265"/>
      <c r="F207" s="265"/>
      <c r="G207" s="287">
        <v>1440</v>
      </c>
      <c r="H207" s="265"/>
      <c r="I207" s="266"/>
      <c r="J207" s="9"/>
    </row>
    <row r="208" spans="1:10" ht="54" customHeight="1" x14ac:dyDescent="0.25">
      <c r="B208" s="285" t="s">
        <v>246</v>
      </c>
      <c r="C208" s="286"/>
      <c r="D208" s="265"/>
      <c r="E208" s="265"/>
      <c r="F208" s="265"/>
      <c r="G208" s="287">
        <v>1290</v>
      </c>
      <c r="H208" s="265"/>
      <c r="I208" s="266"/>
      <c r="J208" s="9"/>
    </row>
    <row r="209" spans="1:10" ht="28.5" customHeight="1" x14ac:dyDescent="0.25">
      <c r="B209" s="370"/>
      <c r="C209" s="370"/>
      <c r="D209" s="371"/>
      <c r="E209" s="371"/>
      <c r="F209" s="371"/>
      <c r="G209" s="372"/>
      <c r="H209" s="371"/>
      <c r="I209" s="371"/>
      <c r="J209" s="9"/>
    </row>
    <row r="210" spans="1:10" ht="40.5" customHeight="1" x14ac:dyDescent="0.25">
      <c r="A210" s="7"/>
      <c r="B210" s="131" t="s">
        <v>209</v>
      </c>
      <c r="C210" s="131"/>
      <c r="D210" s="131"/>
      <c r="E210" s="131"/>
      <c r="F210" s="131"/>
      <c r="G210" s="131"/>
      <c r="H210" s="131"/>
      <c r="I210" s="131"/>
      <c r="J210" s="131"/>
    </row>
    <row r="211" spans="1:10" ht="23.25" x14ac:dyDescent="0.25">
      <c r="A211" s="373" t="s">
        <v>318</v>
      </c>
      <c r="B211" s="373"/>
      <c r="C211" s="373"/>
      <c r="D211" s="373"/>
      <c r="E211" s="373"/>
      <c r="F211" s="373"/>
      <c r="G211" s="373"/>
      <c r="H211" s="373"/>
      <c r="I211" s="9"/>
      <c r="J211" s="9"/>
    </row>
    <row r="212" spans="1:10" ht="25.5" x14ac:dyDescent="0.35">
      <c r="A212" s="374" t="s">
        <v>319</v>
      </c>
      <c r="B212" s="374"/>
      <c r="C212" s="374"/>
      <c r="D212" s="374"/>
      <c r="E212" s="375" t="s">
        <v>320</v>
      </c>
      <c r="F212" s="376"/>
      <c r="G212" s="376"/>
      <c r="H212" s="9"/>
      <c r="I212" s="9"/>
      <c r="J212" s="9"/>
    </row>
    <row r="213" spans="1:10" ht="25.5" x14ac:dyDescent="0.35">
      <c r="A213" s="377" t="s">
        <v>321</v>
      </c>
      <c r="B213" s="377"/>
      <c r="C213" s="377"/>
      <c r="D213" s="377"/>
      <c r="E213" s="378">
        <v>1</v>
      </c>
      <c r="F213" s="376"/>
      <c r="G213" s="376"/>
      <c r="H213" s="9"/>
      <c r="I213" s="9"/>
      <c r="J213" s="9"/>
    </row>
    <row r="214" spans="1:10" ht="25.5" x14ac:dyDescent="0.35">
      <c r="A214" s="377">
        <v>2</v>
      </c>
      <c r="B214" s="377"/>
      <c r="C214" s="377"/>
      <c r="D214" s="377"/>
      <c r="E214" s="379">
        <v>1.1000000000000001</v>
      </c>
      <c r="F214" s="376"/>
      <c r="G214" s="376"/>
      <c r="H214" s="9"/>
      <c r="I214" s="9"/>
      <c r="J214" s="9"/>
    </row>
    <row r="215" spans="1:10" ht="25.5" x14ac:dyDescent="0.35">
      <c r="A215" s="377">
        <v>3</v>
      </c>
      <c r="B215" s="377"/>
      <c r="C215" s="377"/>
      <c r="D215" s="377"/>
      <c r="E215" s="379">
        <v>1.2</v>
      </c>
      <c r="F215" s="376"/>
      <c r="G215" s="376"/>
      <c r="H215" s="9"/>
      <c r="I215" s="9"/>
      <c r="J215" s="9"/>
    </row>
    <row r="216" spans="1:10" ht="25.5" x14ac:dyDescent="0.35">
      <c r="A216" s="377" t="s">
        <v>322</v>
      </c>
      <c r="B216" s="377"/>
      <c r="C216" s="377"/>
      <c r="D216" s="377"/>
      <c r="E216" s="379">
        <v>1.25</v>
      </c>
      <c r="F216" s="376"/>
      <c r="G216" s="376"/>
      <c r="H216" s="9"/>
      <c r="I216" s="9"/>
      <c r="J216" s="9"/>
    </row>
    <row r="217" spans="1:10" ht="25.5" x14ac:dyDescent="0.35">
      <c r="A217" s="377" t="s">
        <v>323</v>
      </c>
      <c r="B217" s="377"/>
      <c r="C217" s="377"/>
      <c r="D217" s="377"/>
      <c r="E217" s="379">
        <v>1.3</v>
      </c>
      <c r="F217" s="376"/>
      <c r="G217" s="376"/>
      <c r="H217" s="9"/>
      <c r="I217" s="9"/>
      <c r="J217" s="9"/>
    </row>
    <row r="218" spans="1:10" ht="25.5" x14ac:dyDescent="0.35">
      <c r="A218" s="377" t="s">
        <v>324</v>
      </c>
      <c r="B218" s="377"/>
      <c r="C218" s="377"/>
      <c r="D218" s="377"/>
      <c r="E218" s="379">
        <v>1.35</v>
      </c>
      <c r="F218" s="376"/>
      <c r="G218" s="376"/>
      <c r="H218" s="9"/>
      <c r="I218" s="9"/>
      <c r="J218" s="9"/>
    </row>
    <row r="219" spans="1:10" ht="25.5" x14ac:dyDescent="0.35">
      <c r="A219" s="377" t="s">
        <v>325</v>
      </c>
      <c r="B219" s="377"/>
      <c r="C219" s="377"/>
      <c r="D219" s="377"/>
      <c r="E219" s="379">
        <v>1.4</v>
      </c>
      <c r="F219" s="376"/>
      <c r="G219" s="376"/>
      <c r="H219" s="9"/>
      <c r="I219" s="9"/>
      <c r="J219" s="9"/>
    </row>
    <row r="220" spans="1:10" ht="25.5" x14ac:dyDescent="0.35">
      <c r="A220" s="377" t="s">
        <v>326</v>
      </c>
      <c r="B220" s="377"/>
      <c r="C220" s="377"/>
      <c r="D220" s="377"/>
      <c r="E220" s="379">
        <v>1.45</v>
      </c>
      <c r="F220" s="376"/>
      <c r="G220" s="376"/>
      <c r="H220" s="9"/>
      <c r="I220" s="9"/>
      <c r="J220" s="9"/>
    </row>
    <row r="221" spans="1:10" ht="25.5" x14ac:dyDescent="0.35">
      <c r="A221" s="377" t="s">
        <v>327</v>
      </c>
      <c r="B221" s="377"/>
      <c r="C221" s="377"/>
      <c r="D221" s="377"/>
      <c r="E221" s="379">
        <v>1.5</v>
      </c>
      <c r="F221" s="376"/>
      <c r="G221" s="376"/>
      <c r="H221" s="9"/>
      <c r="I221" s="9"/>
      <c r="J221" s="9"/>
    </row>
    <row r="222" spans="1:10" ht="25.5" x14ac:dyDescent="0.35">
      <c r="A222" s="377" t="s">
        <v>328</v>
      </c>
      <c r="B222" s="377"/>
      <c r="C222" s="377"/>
      <c r="D222" s="377"/>
      <c r="E222" s="379">
        <v>2</v>
      </c>
      <c r="F222" s="376"/>
      <c r="G222" s="376"/>
      <c r="H222" s="9"/>
      <c r="I222" s="9"/>
      <c r="J222" s="9"/>
    </row>
    <row r="223" spans="1:10" ht="53.25" customHeight="1" x14ac:dyDescent="0.25">
      <c r="A223" s="380" t="s">
        <v>329</v>
      </c>
      <c r="B223" s="380"/>
      <c r="C223" s="380"/>
      <c r="D223" s="380"/>
      <c r="E223" s="380"/>
      <c r="F223" s="380"/>
      <c r="G223" s="380"/>
      <c r="H223" s="380"/>
      <c r="I223" s="9"/>
      <c r="J223" s="9"/>
    </row>
  </sheetData>
  <sheetProtection selectLockedCells="1" selectUnlockedCells="1"/>
  <mergeCells count="404">
    <mergeCell ref="A218:D218"/>
    <mergeCell ref="A219:D219"/>
    <mergeCell ref="A220:D220"/>
    <mergeCell ref="A221:D221"/>
    <mergeCell ref="A222:D222"/>
    <mergeCell ref="A223:H223"/>
    <mergeCell ref="A212:D212"/>
    <mergeCell ref="A213:D213"/>
    <mergeCell ref="A214:D214"/>
    <mergeCell ref="A215:D215"/>
    <mergeCell ref="A216:D216"/>
    <mergeCell ref="A217:D217"/>
    <mergeCell ref="B207:C207"/>
    <mergeCell ref="G207:I207"/>
    <mergeCell ref="B208:C208"/>
    <mergeCell ref="G208:I208"/>
    <mergeCell ref="B210:J210"/>
    <mergeCell ref="A211:H211"/>
    <mergeCell ref="B202:I202"/>
    <mergeCell ref="B203:I20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196:E196"/>
    <mergeCell ref="F196:J196"/>
    <mergeCell ref="B197:E197"/>
    <mergeCell ref="F197:J197"/>
    <mergeCell ref="B199:J199"/>
    <mergeCell ref="B200:J200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3960 до 28800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3960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3960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9331.1999999999989</v>
      </c>
      <c r="G94" s="219">
        <f>H94*1.1</f>
        <v>8553.6</v>
      </c>
      <c r="H94" s="219">
        <v>7776</v>
      </c>
      <c r="I94" s="219">
        <f>H94*0.75</f>
        <v>5832</v>
      </c>
      <c r="J94" s="220">
        <f>H94*0.5</f>
        <v>3888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13824</v>
      </c>
      <c r="G97" s="219">
        <f>H97*1.1</f>
        <v>12672.000000000002</v>
      </c>
      <c r="H97" s="219">
        <v>11520</v>
      </c>
      <c r="I97" s="219">
        <f>H97*0.75</f>
        <v>8640</v>
      </c>
      <c r="J97" s="220">
        <f>H97*0.5</f>
        <v>5760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7200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3744 до 88344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34603.199999999997</v>
      </c>
      <c r="G94" s="219">
        <f>H94*1.1</f>
        <v>31719.600000000002</v>
      </c>
      <c r="H94" s="219">
        <v>28836</v>
      </c>
      <c r="I94" s="219">
        <f>H94*0.75</f>
        <v>21627</v>
      </c>
      <c r="J94" s="220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49248</v>
      </c>
      <c r="G97" s="219">
        <f>H97*1.1</f>
        <v>45144.000000000007</v>
      </c>
      <c r="H97" s="219">
        <v>41040</v>
      </c>
      <c r="I97" s="219">
        <f>H97*0.75</f>
        <v>30780</v>
      </c>
      <c r="J97" s="220">
        <f>H97*0.5</f>
        <v>20520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5076 до 30240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10476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5076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11232</v>
      </c>
      <c r="G94" s="219">
        <f>H94*1.1</f>
        <v>10296</v>
      </c>
      <c r="H94" s="219">
        <v>9360</v>
      </c>
      <c r="I94" s="219">
        <f>H94*0.75</f>
        <v>7020</v>
      </c>
      <c r="J94" s="220">
        <f>H94*0.5</f>
        <v>4680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16416</v>
      </c>
      <c r="G97" s="219">
        <f>H97*1.1</f>
        <v>15048.000000000002</v>
      </c>
      <c r="H97" s="219">
        <v>13680</v>
      </c>
      <c r="I97" s="219">
        <f>H97*0.75</f>
        <v>10260</v>
      </c>
      <c r="J97" s="220">
        <f>H97*0.5</f>
        <v>6840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11232</v>
      </c>
      <c r="G100" s="120">
        <f>H100*1.1</f>
        <v>10296</v>
      </c>
      <c r="H100" s="120">
        <v>9360</v>
      </c>
      <c r="I100" s="120">
        <f>H100*0.75</f>
        <v>7020</v>
      </c>
      <c r="J100" s="120">
        <f>H100*0.5</f>
        <v>4680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50" zoomScaleNormal="60" zoomScaleSheetLayoutView="50" workbookViewId="0">
      <pane ySplit="4" topLeftCell="A41" activePane="bottomLeft" state="frozen"/>
      <selection activeCell="J115" sqref="J115"/>
      <selection pane="bottomLeft" activeCell="B41" sqref="B41:E50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2160 до 20016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6792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8640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7128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7680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9216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2592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7776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20016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2160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7680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2592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20040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9600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13248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4800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3840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11040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3360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9120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13219.199999999999</v>
      </c>
      <c r="G104" s="219">
        <f>H104*1.1</f>
        <v>12117.6</v>
      </c>
      <c r="H104" s="219">
        <v>11016</v>
      </c>
      <c r="I104" s="219">
        <f>H104*0.75</f>
        <v>8262</v>
      </c>
      <c r="J104" s="220">
        <f>H104*0.5</f>
        <v>5508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9600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4896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19008</v>
      </c>
      <c r="G107" s="219">
        <f>H107*1.1</f>
        <v>17424</v>
      </c>
      <c r="H107" s="219">
        <v>15840</v>
      </c>
      <c r="I107" s="219">
        <f>H107*0.75</f>
        <v>11880</v>
      </c>
      <c r="J107" s="220">
        <f>H107*0.5</f>
        <v>7920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13440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16790.399999999998</v>
      </c>
      <c r="G110" s="120">
        <f>H110*1.1</f>
        <v>15391.2</v>
      </c>
      <c r="H110" s="120">
        <v>13992</v>
      </c>
      <c r="I110" s="120">
        <f>H110*0.75</f>
        <v>10494</v>
      </c>
      <c r="J110" s="120">
        <f>H110*0.5</f>
        <v>6996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41" activePane="bottomLeft" state="frozen"/>
      <selection activeCell="J115" sqref="J115"/>
      <selection pane="bottomLeft" activeCell="B41" sqref="B41:E50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267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211</v>
      </c>
      <c r="C74" s="202"/>
      <c r="D74" s="202"/>
      <c r="E74" s="203"/>
      <c r="F74" s="212" t="str">
        <f>"Цена от "&amp;MIN(F76,F80:J81,H114,F82:J93)&amp;" до "&amp;MAX(F76,F80:J81,H114,F82:J93)</f>
        <v>Цена от 1908 до 178848</v>
      </c>
      <c r="G74" s="213"/>
      <c r="H74" s="213"/>
      <c r="I74" s="213"/>
      <c r="J74" s="214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15" t="s">
        <v>187</v>
      </c>
      <c r="C108" s="216"/>
      <c r="D108" s="216"/>
      <c r="E108" s="217"/>
      <c r="F108" s="212"/>
      <c r="G108" s="213"/>
      <c r="H108" s="213"/>
      <c r="I108" s="213"/>
      <c r="J108" s="214"/>
    </row>
    <row r="109" spans="1:10" ht="22.5" customHeight="1" thickBot="1" x14ac:dyDescent="0.3">
      <c r="A109" s="7" t="s">
        <v>111</v>
      </c>
      <c r="B109" s="170" t="s">
        <v>188</v>
      </c>
      <c r="C109" s="171"/>
      <c r="D109" s="171"/>
      <c r="E109" s="171"/>
      <c r="F109" s="171"/>
      <c r="G109" s="171"/>
      <c r="H109" s="171"/>
      <c r="I109" s="171"/>
      <c r="J109" s="172"/>
    </row>
    <row r="110" spans="1:10" ht="36" customHeight="1" x14ac:dyDescent="0.25">
      <c r="A110" s="7"/>
      <c r="B110" s="34" t="s">
        <v>189</v>
      </c>
      <c r="C110" s="173"/>
      <c r="D110" s="173"/>
      <c r="E110" s="174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12"/>
      <c r="G113" s="213"/>
      <c r="H113" s="213"/>
      <c r="I113" s="213"/>
      <c r="J113" s="214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8">
        <f>H114*1.2</f>
        <v>27475.200000000001</v>
      </c>
      <c r="G114" s="219">
        <f>H114*1.1</f>
        <v>25185.600000000002</v>
      </c>
      <c r="H114" s="219">
        <v>22896</v>
      </c>
      <c r="I114" s="219">
        <f>H114*0.75</f>
        <v>17172</v>
      </c>
      <c r="J114" s="220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8">
        <f>H117*1.2</f>
        <v>38880</v>
      </c>
      <c r="G117" s="219">
        <f>H117*1.1</f>
        <v>35640</v>
      </c>
      <c r="H117" s="219">
        <v>32400</v>
      </c>
      <c r="I117" s="219">
        <f>H117*0.75</f>
        <v>24300</v>
      </c>
      <c r="J117" s="220">
        <f>H117*0.5</f>
        <v>16200</v>
      </c>
    </row>
    <row r="118" spans="1:10" ht="36" customHeight="1" x14ac:dyDescent="0.25">
      <c r="A118" s="7" t="s">
        <v>113</v>
      </c>
      <c r="B118" s="76" t="s">
        <v>229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21" t="s">
        <v>188</v>
      </c>
      <c r="C122" s="122"/>
      <c r="D122" s="122"/>
      <c r="E122" s="122"/>
      <c r="F122" s="122"/>
      <c r="G122" s="122"/>
      <c r="H122" s="122"/>
      <c r="I122" s="122"/>
      <c r="J122" s="123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4"/>
      <c r="C129" s="125"/>
      <c r="D129" s="125"/>
      <c r="E129" s="125"/>
      <c r="F129" s="126"/>
      <c r="G129" s="126"/>
      <c r="H129" s="126"/>
      <c r="I129" s="126"/>
      <c r="J129" s="126"/>
    </row>
    <row r="130" spans="1:10" ht="56.25" customHeight="1" x14ac:dyDescent="0.25">
      <c r="A130" s="7"/>
      <c r="B130" s="127" t="s">
        <v>252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41.25" customHeight="1" x14ac:dyDescent="0.25">
      <c r="A131" s="7"/>
      <c r="B131" s="127" t="s">
        <v>207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21" x14ac:dyDescent="0.25">
      <c r="A132" s="7" t="s">
        <v>113</v>
      </c>
      <c r="B132" s="129" t="s">
        <v>256</v>
      </c>
      <c r="C132" s="129"/>
      <c r="D132" s="129"/>
      <c r="E132" s="129"/>
      <c r="F132" s="129"/>
      <c r="G132" s="129"/>
      <c r="H132" s="129"/>
      <c r="I132" s="129"/>
      <c r="J132" s="129"/>
    </row>
    <row r="133" spans="1:10" ht="42" customHeight="1" x14ac:dyDescent="0.25">
      <c r="A133" s="7"/>
      <c r="B133" s="131" t="s">
        <v>209</v>
      </c>
      <c r="C133" s="131"/>
      <c r="D133" s="131"/>
      <c r="E133" s="131"/>
      <c r="F133" s="131"/>
      <c r="G133" s="131"/>
      <c r="H133" s="131"/>
      <c r="I133" s="131"/>
      <c r="J133" s="131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2" activePane="bottomLeft" state="frozen"/>
      <selection activeCell="J115" sqref="J115"/>
      <selection pane="bottomLeft" activeCell="B100" sqref="B100:E100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"&amp;MIN(F56,F60:F73)&amp;" до "&amp;MAX(F56,F60:F73)</f>
        <v>Цена от 3060 до 90000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21600</v>
      </c>
      <c r="G94" s="219">
        <f>H94*1.1</f>
        <v>19800</v>
      </c>
      <c r="H94" s="219">
        <v>18000</v>
      </c>
      <c r="I94" s="219">
        <f>H94*0.75</f>
        <v>13500</v>
      </c>
      <c r="J94" s="220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30240</v>
      </c>
      <c r="G97" s="219">
        <f>H97*1.1</f>
        <v>27720.000000000004</v>
      </c>
      <c r="H97" s="219">
        <v>25200</v>
      </c>
      <c r="I97" s="219">
        <f>H97*0.75</f>
        <v>18900</v>
      </c>
      <c r="J97" s="220">
        <f>H97*0.5</f>
        <v>12600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14688</v>
      </c>
      <c r="G100" s="120">
        <f>H100*1.1</f>
        <v>13464.000000000002</v>
      </c>
      <c r="H100" s="120">
        <v>12240</v>
      </c>
      <c r="I100" s="120">
        <f>H100*0.75</f>
        <v>9180</v>
      </c>
      <c r="J100" s="120">
        <f>H100*0.5</f>
        <v>6120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25" activePane="bottomLeft" state="frozen"/>
      <selection activeCell="J115" sqref="J115"/>
      <selection pane="bottomLeft" activeCell="A128" sqref="A128:XFD12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4"/>
      <c r="G8" s="210"/>
      <c r="H8" s="210"/>
      <c r="I8" s="210"/>
      <c r="J8" s="21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232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1" t="s">
        <v>268</v>
      </c>
      <c r="B43" s="392"/>
      <c r="C43" s="393"/>
      <c r="D43" s="393"/>
      <c r="E43" s="393"/>
      <c r="F43" s="184" t="s">
        <v>268</v>
      </c>
      <c r="G43" s="210"/>
      <c r="H43" s="210"/>
      <c r="I43" s="210"/>
      <c r="J43" s="211"/>
    </row>
    <row r="44" spans="1:10" ht="36" customHeight="1" thickBot="1" x14ac:dyDescent="0.3">
      <c r="A44" s="7" t="s">
        <v>111</v>
      </c>
      <c r="B44" s="30" t="s">
        <v>269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4" t="s">
        <v>268</v>
      </c>
      <c r="G45" s="210"/>
      <c r="H45" s="210"/>
      <c r="I45" s="210"/>
      <c r="J45" s="211"/>
    </row>
    <row r="46" spans="1:10" ht="36" customHeight="1" thickBot="1" x14ac:dyDescent="0.3">
      <c r="A46" s="7" t="s">
        <v>111</v>
      </c>
      <c r="B46" s="30" t="s">
        <v>270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4" t="s">
        <v>268</v>
      </c>
      <c r="G47" s="210"/>
      <c r="H47" s="210"/>
      <c r="I47" s="210"/>
      <c r="J47" s="211"/>
    </row>
    <row r="48" spans="1:10" ht="36" customHeight="1" thickBot="1" x14ac:dyDescent="0.3">
      <c r="A48" s="7" t="s">
        <v>111</v>
      </c>
      <c r="B48" s="52" t="s">
        <v>271</v>
      </c>
      <c r="C48" s="53"/>
      <c r="D48" s="53"/>
      <c r="E48" s="54"/>
      <c r="F48" s="189">
        <v>1512</v>
      </c>
      <c r="G48" s="394"/>
      <c r="H48" s="394"/>
      <c r="I48" s="394"/>
      <c r="J48" s="395"/>
    </row>
    <row r="49" spans="1:10" ht="30" customHeight="1" thickBot="1" x14ac:dyDescent="0.3">
      <c r="A49" s="184"/>
      <c r="B49" s="210"/>
      <c r="C49" s="210"/>
      <c r="D49" s="210"/>
      <c r="E49" s="211"/>
      <c r="F49" s="184" t="s">
        <v>268</v>
      </c>
      <c r="G49" s="210"/>
      <c r="H49" s="210"/>
      <c r="I49" s="210"/>
      <c r="J49" s="211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6" t="str">
        <f>"Цена от "&amp;MIN(F51:F74)&amp;" до "&amp;MAX(F51:F74)</f>
        <v>Цена от 5400 до 277830</v>
      </c>
      <c r="G50" s="397"/>
      <c r="H50" s="397"/>
      <c r="I50" s="397"/>
      <c r="J50" s="398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146">
        <v>13230</v>
      </c>
      <c r="G51" s="147"/>
      <c r="H51" s="147"/>
      <c r="I51" s="147"/>
      <c r="J51" s="148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290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291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292</v>
      </c>
      <c r="C71" s="53"/>
      <c r="D71" s="53"/>
      <c r="E71" s="53"/>
      <c r="F71" s="399">
        <v>277830</v>
      </c>
      <c r="G71" s="156"/>
      <c r="H71" s="156"/>
      <c r="I71" s="156"/>
      <c r="J71" s="157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1" t="s">
        <v>211</v>
      </c>
      <c r="C85" s="202"/>
      <c r="D85" s="202"/>
      <c r="E85" s="203"/>
      <c r="F85" s="212" t="str">
        <f>"Цена от "&amp;MIN(F87,F91:F103)&amp;" до "&amp;MAX(F87,F91:F103)</f>
        <v>Цена от 3240 до 124740</v>
      </c>
      <c r="G85" s="213"/>
      <c r="H85" s="213"/>
      <c r="I85" s="213"/>
      <c r="J85" s="214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93">
        <v>50940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193">
        <v>124740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3">
        <v>93870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3">
        <v>112644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3">
        <v>54540</v>
      </c>
      <c r="G96" s="277"/>
      <c r="H96" s="277"/>
      <c r="I96" s="277"/>
      <c r="J96" s="278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3">
        <v>94140</v>
      </c>
      <c r="G97" s="277"/>
      <c r="H97" s="277"/>
      <c r="I97" s="277"/>
      <c r="J97" s="278"/>
    </row>
    <row r="98" spans="1:10" ht="36" customHeight="1" x14ac:dyDescent="0.25">
      <c r="A98" s="7" t="s">
        <v>111</v>
      </c>
      <c r="B98" s="52" t="s">
        <v>166</v>
      </c>
      <c r="C98" s="96"/>
      <c r="D98" s="96"/>
      <c r="E98" s="97"/>
      <c r="F98" s="193">
        <v>124740</v>
      </c>
      <c r="G98" s="277"/>
      <c r="H98" s="277"/>
      <c r="I98" s="277"/>
      <c r="J98" s="278"/>
    </row>
    <row r="99" spans="1:10" ht="36" customHeight="1" x14ac:dyDescent="0.25">
      <c r="A99" s="7"/>
      <c r="B99" s="52" t="s">
        <v>167</v>
      </c>
      <c r="C99" s="96"/>
      <c r="D99" s="96"/>
      <c r="E99" s="97"/>
      <c r="F99" s="193">
        <v>55800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78" t="s">
        <v>168</v>
      </c>
      <c r="C100" s="79"/>
      <c r="D100" s="79"/>
      <c r="E100" s="36"/>
      <c r="F100" s="193">
        <v>3240</v>
      </c>
      <c r="G100" s="277"/>
      <c r="H100" s="277"/>
      <c r="I100" s="277"/>
      <c r="J100" s="278"/>
    </row>
    <row r="101" spans="1:10" ht="36" customHeight="1" x14ac:dyDescent="0.25">
      <c r="A101" s="7"/>
      <c r="B101" s="52" t="s">
        <v>169</v>
      </c>
      <c r="C101" s="96"/>
      <c r="D101" s="96"/>
      <c r="E101" s="97"/>
      <c r="F101" s="193">
        <v>38340</v>
      </c>
      <c r="G101" s="277"/>
      <c r="H101" s="277"/>
      <c r="I101" s="277"/>
      <c r="J101" s="278"/>
    </row>
    <row r="102" spans="1:10" ht="36" customHeight="1" x14ac:dyDescent="0.25">
      <c r="B102" s="52" t="s">
        <v>170</v>
      </c>
      <c r="C102" s="96"/>
      <c r="D102" s="96"/>
      <c r="E102" s="97"/>
      <c r="F102" s="193">
        <v>31140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56340</v>
      </c>
      <c r="G103" s="277"/>
      <c r="H103" s="277"/>
      <c r="I103" s="277"/>
      <c r="J103" s="27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93">
        <v>8694</v>
      </c>
      <c r="G104" s="277"/>
      <c r="H104" s="277"/>
      <c r="I104" s="277"/>
      <c r="J104" s="27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93">
        <v>70002</v>
      </c>
      <c r="G105" s="277"/>
      <c r="H105" s="277"/>
      <c r="I105" s="277"/>
      <c r="J105" s="27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93">
        <v>60030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3">
        <v>216000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148320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362160</v>
      </c>
      <c r="G109" s="277"/>
      <c r="H109" s="277"/>
      <c r="I109" s="277"/>
      <c r="J109" s="27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272880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193">
        <v>327456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158400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273600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362160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78" t="s">
        <v>184</v>
      </c>
      <c r="C115" s="79"/>
      <c r="D115" s="79"/>
      <c r="E115" s="36"/>
      <c r="F115" s="193">
        <v>10080</v>
      </c>
      <c r="G115" s="277"/>
      <c r="H115" s="277"/>
      <c r="I115" s="277"/>
      <c r="J115" s="278"/>
    </row>
    <row r="116" spans="1:10" ht="36" customHeight="1" thickBot="1" x14ac:dyDescent="0.3">
      <c r="A116" s="7" t="s">
        <v>113</v>
      </c>
      <c r="B116" s="76" t="s">
        <v>186</v>
      </c>
      <c r="C116" s="77"/>
      <c r="D116" s="77"/>
      <c r="E116" s="54"/>
      <c r="F116" s="193">
        <v>163440</v>
      </c>
      <c r="G116" s="277"/>
      <c r="H116" s="277"/>
      <c r="I116" s="277"/>
      <c r="J116" s="278"/>
    </row>
    <row r="117" spans="1:10" ht="22.5" customHeight="1" x14ac:dyDescent="0.25">
      <c r="A117" s="7" t="s">
        <v>111</v>
      </c>
      <c r="B117" s="104" t="s">
        <v>188</v>
      </c>
      <c r="C117" s="105"/>
      <c r="D117" s="105"/>
      <c r="E117" s="105"/>
      <c r="F117" s="105"/>
      <c r="G117" s="105"/>
      <c r="H117" s="105"/>
      <c r="I117" s="105"/>
      <c r="J117" s="106"/>
    </row>
    <row r="118" spans="1:10" ht="36" customHeight="1" thickBot="1" x14ac:dyDescent="0.3">
      <c r="A118" s="7"/>
      <c r="B118" s="52" t="s">
        <v>171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8" t="s">
        <v>187</v>
      </c>
      <c r="C119" s="99"/>
      <c r="D119" s="99"/>
      <c r="E119" s="100"/>
      <c r="F119" s="101"/>
      <c r="G119" s="102"/>
      <c r="H119" s="102"/>
      <c r="I119" s="102"/>
      <c r="J119" s="103"/>
    </row>
    <row r="120" spans="1:10" ht="36" customHeight="1" thickBot="1" x14ac:dyDescent="0.3">
      <c r="A120" s="7"/>
      <c r="B120" s="170" t="s">
        <v>188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107" t="s">
        <v>189</v>
      </c>
      <c r="C121" s="108"/>
      <c r="D121" s="108"/>
      <c r="E121" s="109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190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191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192</v>
      </c>
      <c r="C124" s="19"/>
      <c r="D124" s="19"/>
      <c r="E124" s="20"/>
      <c r="F124" s="212"/>
      <c r="G124" s="213"/>
      <c r="H124" s="213"/>
      <c r="I124" s="213"/>
      <c r="J124" s="214"/>
    </row>
    <row r="125" spans="1:10" ht="36" customHeight="1" x14ac:dyDescent="0.25">
      <c r="A125" s="7" t="s">
        <v>111</v>
      </c>
      <c r="B125" s="76" t="s">
        <v>253</v>
      </c>
      <c r="C125" s="77"/>
      <c r="D125" s="77"/>
      <c r="E125" s="54"/>
      <c r="F125" s="67">
        <v>61740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194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313</v>
      </c>
      <c r="C127" s="77"/>
      <c r="D127" s="77"/>
      <c r="E127" s="54"/>
      <c r="F127" s="67">
        <v>179280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67">
        <v>43740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200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56" t="s">
        <v>188</v>
      </c>
      <c r="C130" s="357"/>
      <c r="D130" s="357"/>
      <c r="E130" s="357"/>
      <c r="F130" s="357"/>
      <c r="G130" s="357"/>
      <c r="H130" s="357"/>
      <c r="I130" s="357"/>
      <c r="J130" s="358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180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72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180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28"/>
      <c r="D136" s="28"/>
      <c r="E136" s="29"/>
      <c r="F136" s="184"/>
      <c r="G136" s="210"/>
      <c r="H136" s="210"/>
      <c r="I136" s="210"/>
      <c r="J136" s="211"/>
    </row>
    <row r="137" spans="1:10" ht="54" customHeight="1" thickBot="1" x14ac:dyDescent="0.3">
      <c r="A137" s="7" t="s">
        <v>111</v>
      </c>
      <c r="B137" s="473" t="s">
        <v>314</v>
      </c>
      <c r="C137" s="435"/>
      <c r="D137" s="435"/>
      <c r="E137" s="436"/>
      <c r="F137" s="110"/>
      <c r="G137" s="111"/>
      <c r="H137" s="111"/>
      <c r="I137" s="111"/>
      <c r="J137" s="112"/>
    </row>
    <row r="138" spans="1:10" ht="36" customHeight="1" x14ac:dyDescent="0.25">
      <c r="A138" s="7" t="s">
        <v>111</v>
      </c>
      <c r="B138" s="440" t="s">
        <v>315</v>
      </c>
      <c r="C138" s="441"/>
      <c r="D138" s="441"/>
      <c r="E138" s="442"/>
      <c r="F138" s="368"/>
      <c r="G138" s="368"/>
      <c r="H138" s="368"/>
      <c r="I138" s="368"/>
      <c r="J138" s="369"/>
    </row>
    <row r="139" spans="1:10" ht="36" customHeight="1" thickBot="1" x14ac:dyDescent="0.3">
      <c r="A139" s="7"/>
      <c r="B139" s="474" t="s">
        <v>316</v>
      </c>
      <c r="C139" s="475"/>
      <c r="D139" s="475"/>
      <c r="E139" s="476"/>
      <c r="F139" s="368"/>
      <c r="G139" s="368"/>
      <c r="H139" s="368"/>
      <c r="I139" s="368"/>
      <c r="J139" s="368"/>
    </row>
    <row r="140" spans="1:10" ht="18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67.5" customHeight="1" x14ac:dyDescent="0.25">
      <c r="A141" s="7"/>
      <c r="B141" s="127" t="s">
        <v>317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7" customHeight="1" x14ac:dyDescent="0.25">
      <c r="A142" s="7" t="s">
        <v>113</v>
      </c>
      <c r="B142" s="129" t="s">
        <v>208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s="179" customFormat="1" ht="20.100000000000001" customHeight="1" x14ac:dyDescent="0.25">
      <c r="B143" s="423"/>
      <c r="F143" s="424"/>
      <c r="G143" s="424"/>
      <c r="H143" s="424"/>
      <c r="I143" s="424"/>
      <c r="J143" s="424"/>
    </row>
    <row r="144" spans="1:10" s="241" customFormat="1" ht="36" customHeight="1" thickBot="1" x14ac:dyDescent="0.3">
      <c r="B144" s="242" t="s">
        <v>237</v>
      </c>
      <c r="C144" s="242"/>
      <c r="D144" s="242"/>
      <c r="E144" s="242"/>
      <c r="F144" s="242"/>
      <c r="G144" s="242"/>
      <c r="H144" s="242"/>
      <c r="I144" s="242"/>
    </row>
    <row r="145" spans="1:10" s="132" customFormat="1" ht="36" customHeight="1" thickBot="1" x14ac:dyDescent="0.3">
      <c r="B145" s="243" t="s">
        <v>238</v>
      </c>
      <c r="C145" s="244"/>
      <c r="D145" s="244"/>
      <c r="E145" s="244"/>
      <c r="F145" s="244"/>
      <c r="G145" s="244"/>
      <c r="H145" s="244"/>
      <c r="I145" s="245"/>
    </row>
    <row r="146" spans="1:10" ht="76.5" customHeight="1" thickBot="1" x14ac:dyDescent="0.3">
      <c r="B146" s="279" t="s">
        <v>239</v>
      </c>
      <c r="C146" s="280"/>
      <c r="D146" s="281" t="s">
        <v>240</v>
      </c>
      <c r="E146" s="251"/>
      <c r="F146" s="252"/>
      <c r="G146" s="251" t="s">
        <v>241</v>
      </c>
      <c r="H146" s="251"/>
      <c r="I146" s="252"/>
      <c r="J146" s="9"/>
    </row>
    <row r="147" spans="1:10" ht="36" customHeight="1" x14ac:dyDescent="0.25">
      <c r="B147" s="282" t="s">
        <v>242</v>
      </c>
      <c r="C147" s="283"/>
      <c r="D147" s="258" t="s">
        <v>243</v>
      </c>
      <c r="E147" s="258"/>
      <c r="F147" s="258"/>
      <c r="G147" s="284">
        <v>2190</v>
      </c>
      <c r="H147" s="258"/>
      <c r="I147" s="259"/>
      <c r="J147" s="9"/>
    </row>
    <row r="148" spans="1:10" ht="36" customHeight="1" x14ac:dyDescent="0.25">
      <c r="B148" s="285" t="s">
        <v>244</v>
      </c>
      <c r="C148" s="286"/>
      <c r="D148" s="265"/>
      <c r="E148" s="265"/>
      <c r="F148" s="265"/>
      <c r="G148" s="287">
        <v>1590</v>
      </c>
      <c r="H148" s="265"/>
      <c r="I148" s="266"/>
      <c r="J148" s="9"/>
    </row>
    <row r="149" spans="1:10" ht="36" customHeight="1" x14ac:dyDescent="0.25">
      <c r="B149" s="285" t="s">
        <v>245</v>
      </c>
      <c r="C149" s="286"/>
      <c r="D149" s="265"/>
      <c r="E149" s="265"/>
      <c r="F149" s="265"/>
      <c r="G149" s="287">
        <v>1440</v>
      </c>
      <c r="H149" s="265"/>
      <c r="I149" s="266"/>
      <c r="J149" s="9"/>
    </row>
    <row r="150" spans="1:10" ht="54" customHeight="1" x14ac:dyDescent="0.25">
      <c r="B150" s="285" t="s">
        <v>246</v>
      </c>
      <c r="C150" s="286"/>
      <c r="D150" s="265"/>
      <c r="E150" s="265"/>
      <c r="F150" s="265"/>
      <c r="G150" s="287">
        <v>1290</v>
      </c>
      <c r="H150" s="265"/>
      <c r="I150" s="266"/>
      <c r="J150" s="9"/>
    </row>
    <row r="151" spans="1:10" ht="18" customHeight="1" x14ac:dyDescent="0.25">
      <c r="B151" s="370"/>
      <c r="C151" s="370"/>
      <c r="D151" s="371"/>
      <c r="E151" s="371"/>
      <c r="F151" s="371"/>
      <c r="G151" s="372"/>
      <c r="H151" s="371"/>
      <c r="I151" s="371"/>
      <c r="J151" s="9"/>
    </row>
    <row r="152" spans="1:10" ht="40.5" customHeight="1" x14ac:dyDescent="0.25">
      <c r="A152" s="7"/>
      <c r="B152" s="131" t="s">
        <v>209</v>
      </c>
      <c r="C152" s="131"/>
      <c r="D152" s="131"/>
      <c r="E152" s="131"/>
      <c r="F152" s="131"/>
      <c r="G152" s="131"/>
      <c r="H152" s="131"/>
      <c r="I152" s="131"/>
      <c r="J152" s="131"/>
    </row>
    <row r="153" spans="1:10" ht="23.25" x14ac:dyDescent="0.25">
      <c r="A153" s="373" t="s">
        <v>318</v>
      </c>
      <c r="B153" s="373"/>
      <c r="C153" s="373"/>
      <c r="D153" s="373"/>
      <c r="E153" s="373"/>
      <c r="F153" s="373"/>
      <c r="G153" s="373"/>
      <c r="H153" s="373"/>
      <c r="I153" s="9"/>
      <c r="J153" s="9"/>
    </row>
    <row r="154" spans="1:10" ht="25.5" x14ac:dyDescent="0.35">
      <c r="A154" s="374" t="s">
        <v>319</v>
      </c>
      <c r="B154" s="374"/>
      <c r="C154" s="374"/>
      <c r="D154" s="374"/>
      <c r="E154" s="375" t="s">
        <v>320</v>
      </c>
      <c r="F154" s="376"/>
      <c r="G154" s="376"/>
      <c r="H154" s="9"/>
      <c r="I154" s="9"/>
      <c r="J154" s="9"/>
    </row>
    <row r="155" spans="1:10" ht="25.5" x14ac:dyDescent="0.35">
      <c r="A155" s="377" t="s">
        <v>321</v>
      </c>
      <c r="B155" s="377"/>
      <c r="C155" s="377"/>
      <c r="D155" s="377"/>
      <c r="E155" s="378">
        <v>1</v>
      </c>
      <c r="F155" s="376"/>
      <c r="G155" s="376"/>
      <c r="H155" s="9"/>
      <c r="I155" s="9"/>
      <c r="J155" s="9"/>
    </row>
    <row r="156" spans="1:10" ht="25.5" x14ac:dyDescent="0.35">
      <c r="A156" s="377">
        <v>2</v>
      </c>
      <c r="B156" s="377"/>
      <c r="C156" s="377"/>
      <c r="D156" s="377"/>
      <c r="E156" s="379">
        <v>1.1000000000000001</v>
      </c>
      <c r="F156" s="376"/>
      <c r="G156" s="376"/>
      <c r="H156" s="9"/>
      <c r="I156" s="9"/>
      <c r="J156" s="9"/>
    </row>
    <row r="157" spans="1:10" ht="25.5" x14ac:dyDescent="0.35">
      <c r="A157" s="377">
        <v>3</v>
      </c>
      <c r="B157" s="377"/>
      <c r="C157" s="377"/>
      <c r="D157" s="377"/>
      <c r="E157" s="379">
        <v>1.2</v>
      </c>
      <c r="F157" s="376"/>
      <c r="G157" s="376"/>
      <c r="H157" s="9"/>
      <c r="I157" s="9"/>
      <c r="J157" s="9"/>
    </row>
    <row r="158" spans="1:10" ht="25.5" x14ac:dyDescent="0.35">
      <c r="A158" s="377" t="s">
        <v>322</v>
      </c>
      <c r="B158" s="377"/>
      <c r="C158" s="377"/>
      <c r="D158" s="377"/>
      <c r="E158" s="379">
        <v>1.25</v>
      </c>
      <c r="F158" s="376"/>
      <c r="G158" s="376"/>
      <c r="H158" s="9"/>
      <c r="I158" s="9"/>
      <c r="J158" s="9"/>
    </row>
    <row r="159" spans="1:10" ht="25.5" x14ac:dyDescent="0.35">
      <c r="A159" s="377" t="s">
        <v>323</v>
      </c>
      <c r="B159" s="377"/>
      <c r="C159" s="377"/>
      <c r="D159" s="377"/>
      <c r="E159" s="379">
        <v>1.3</v>
      </c>
      <c r="F159" s="376"/>
      <c r="G159" s="376"/>
      <c r="H159" s="9"/>
      <c r="I159" s="9"/>
      <c r="J159" s="9"/>
    </row>
    <row r="160" spans="1:10" ht="25.5" x14ac:dyDescent="0.35">
      <c r="A160" s="377" t="s">
        <v>324</v>
      </c>
      <c r="B160" s="377"/>
      <c r="C160" s="377"/>
      <c r="D160" s="377"/>
      <c r="E160" s="379">
        <v>1.35</v>
      </c>
      <c r="F160" s="376"/>
      <c r="G160" s="376"/>
      <c r="H160" s="9"/>
      <c r="I160" s="9"/>
      <c r="J160" s="9"/>
    </row>
    <row r="161" spans="1:10" ht="25.5" x14ac:dyDescent="0.35">
      <c r="A161" s="377" t="s">
        <v>325</v>
      </c>
      <c r="B161" s="377"/>
      <c r="C161" s="377"/>
      <c r="D161" s="377"/>
      <c r="E161" s="379">
        <v>1.4</v>
      </c>
      <c r="F161" s="376"/>
      <c r="G161" s="376"/>
      <c r="H161" s="9"/>
      <c r="I161" s="9"/>
      <c r="J161" s="9"/>
    </row>
    <row r="162" spans="1:10" ht="25.5" x14ac:dyDescent="0.35">
      <c r="A162" s="377" t="s">
        <v>326</v>
      </c>
      <c r="B162" s="377"/>
      <c r="C162" s="377"/>
      <c r="D162" s="377"/>
      <c r="E162" s="379">
        <v>1.45</v>
      </c>
      <c r="F162" s="376"/>
      <c r="G162" s="376"/>
      <c r="H162" s="9"/>
      <c r="I162" s="9"/>
      <c r="J162" s="9"/>
    </row>
    <row r="163" spans="1:10" ht="25.5" x14ac:dyDescent="0.35">
      <c r="A163" s="377" t="s">
        <v>327</v>
      </c>
      <c r="B163" s="377"/>
      <c r="C163" s="377"/>
      <c r="D163" s="377"/>
      <c r="E163" s="379">
        <v>1.5</v>
      </c>
      <c r="F163" s="376"/>
      <c r="G163" s="376"/>
      <c r="H163" s="9"/>
      <c r="I163" s="9"/>
      <c r="J163" s="9"/>
    </row>
    <row r="164" spans="1:10" ht="25.5" x14ac:dyDescent="0.35">
      <c r="A164" s="377" t="s">
        <v>328</v>
      </c>
      <c r="B164" s="377"/>
      <c r="C164" s="377"/>
      <c r="D164" s="377"/>
      <c r="E164" s="379">
        <v>2</v>
      </c>
      <c r="F164" s="376"/>
      <c r="G164" s="376"/>
      <c r="H164" s="9"/>
      <c r="I164" s="9"/>
      <c r="J164" s="9"/>
    </row>
    <row r="165" spans="1:10" ht="53.25" customHeight="1" x14ac:dyDescent="0.25">
      <c r="A165" s="380" t="s">
        <v>329</v>
      </c>
      <c r="B165" s="380"/>
      <c r="C165" s="380"/>
      <c r="D165" s="380"/>
      <c r="E165" s="380"/>
      <c r="F165" s="380"/>
      <c r="G165" s="380"/>
      <c r="H165" s="380"/>
      <c r="I165" s="9"/>
      <c r="J165" s="9"/>
    </row>
  </sheetData>
  <sheetProtection selectLockedCells="1" selectUnlockedCells="1"/>
  <mergeCells count="288">
    <mergeCell ref="A162:D162"/>
    <mergeCell ref="A163:D163"/>
    <mergeCell ref="A164:D164"/>
    <mergeCell ref="A165:H165"/>
    <mergeCell ref="A156:D156"/>
    <mergeCell ref="A157:D157"/>
    <mergeCell ref="A158:D158"/>
    <mergeCell ref="A159:D159"/>
    <mergeCell ref="A160:D160"/>
    <mergeCell ref="A161:D161"/>
    <mergeCell ref="B150:C150"/>
    <mergeCell ref="G150:I150"/>
    <mergeCell ref="B152:J152"/>
    <mergeCell ref="A153:H153"/>
    <mergeCell ref="A154:D154"/>
    <mergeCell ref="A155:D15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G149:I149"/>
    <mergeCell ref="B138:E138"/>
    <mergeCell ref="B139:E139"/>
    <mergeCell ref="B141:J141"/>
    <mergeCell ref="B142:J142"/>
    <mergeCell ref="B144:I144"/>
    <mergeCell ref="B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6"/>
  <sheetViews>
    <sheetView view="pageBreakPreview" topLeftCell="B1" zoomScale="50" zoomScaleNormal="60" zoomScaleSheetLayoutView="50" workbookViewId="0">
      <pane ySplit="4" topLeftCell="A103" activePane="bottomLeft" state="frozen"/>
      <selection activeCell="J115" sqref="J115"/>
      <selection pane="bottomLeft" activeCell="P113" sqref="P11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3" t="s">
        <v>104</v>
      </c>
      <c r="C5" s="435"/>
      <c r="D5" s="435"/>
      <c r="E5" s="435"/>
      <c r="F5" s="435"/>
      <c r="G5" s="435"/>
      <c r="H5" s="435"/>
      <c r="I5" s="435"/>
      <c r="J5" s="436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7" t="s">
        <v>112</v>
      </c>
      <c r="C9" s="478"/>
      <c r="D9" s="478"/>
      <c r="E9" s="479"/>
      <c r="F9" s="465">
        <f>H9*1.2</f>
        <v>85579.199999999997</v>
      </c>
      <c r="G9" s="465">
        <f>H9*1.1</f>
        <v>78447.600000000006</v>
      </c>
      <c r="H9" s="465">
        <v>71316</v>
      </c>
      <c r="I9" s="465">
        <f>H9*0.75</f>
        <v>53487</v>
      </c>
      <c r="J9" s="466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0" t="s">
        <v>115</v>
      </c>
      <c r="C11" s="481"/>
      <c r="D11" s="481"/>
      <c r="E11" s="482"/>
      <c r="F11" s="465">
        <f>H11*1.2</f>
        <v>98020.800000000003</v>
      </c>
      <c r="G11" s="465">
        <f>H11*1.1</f>
        <v>89852.400000000009</v>
      </c>
      <c r="H11" s="465">
        <v>81684</v>
      </c>
      <c r="I11" s="465">
        <f>H11*0.75</f>
        <v>61263</v>
      </c>
      <c r="J11" s="466">
        <f>H11*0.5</f>
        <v>40842</v>
      </c>
    </row>
    <row r="12" spans="1:10" ht="25.5" customHeight="1" thickBot="1" x14ac:dyDescent="0.3">
      <c r="A12" s="7"/>
      <c r="B12" s="140"/>
      <c r="C12" s="141"/>
      <c r="D12" s="141"/>
      <c r="E12" s="142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3" t="s">
        <v>114</v>
      </c>
      <c r="C13" s="484"/>
      <c r="D13" s="484"/>
      <c r="E13" s="485"/>
      <c r="F13" s="486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7" t="s">
        <v>116</v>
      </c>
      <c r="C14" s="488"/>
      <c r="D14" s="488"/>
      <c r="E14" s="489"/>
      <c r="F14" s="486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8"/>
      <c r="C15" s="471"/>
      <c r="D15" s="471"/>
      <c r="E15" s="472"/>
      <c r="F15" s="161"/>
      <c r="G15" s="162"/>
      <c r="H15" s="162"/>
      <c r="I15" s="162"/>
      <c r="J15" s="163"/>
    </row>
    <row r="16" spans="1:10" ht="36" customHeight="1" x14ac:dyDescent="0.25">
      <c r="A16" s="7" t="s">
        <v>111</v>
      </c>
      <c r="B16" s="30" t="s">
        <v>117</v>
      </c>
      <c r="C16" s="234"/>
      <c r="D16" s="234"/>
      <c r="E16" s="235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36" t="s">
        <v>118</v>
      </c>
      <c r="C17" s="237"/>
      <c r="D17" s="237"/>
      <c r="E17" s="238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4"/>
      <c r="G18" s="210"/>
      <c r="H18" s="210"/>
      <c r="I18" s="210"/>
      <c r="J18" s="211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4" t="s">
        <v>120</v>
      </c>
      <c r="C20" s="328"/>
      <c r="D20" s="32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0" t="s">
        <v>257</v>
      </c>
      <c r="B21" s="341"/>
      <c r="C21" s="341"/>
      <c r="D21" s="341"/>
      <c r="E21" s="341"/>
      <c r="F21" s="341"/>
      <c r="G21" s="341"/>
      <c r="H21" s="341"/>
      <c r="I21" s="341"/>
      <c r="J21" s="342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247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248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249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250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thickBot="1" x14ac:dyDescent="0.3">
      <c r="A52" s="7"/>
      <c r="B52" s="52" t="s">
        <v>251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0" customHeight="1" thickBot="1" x14ac:dyDescent="0.4">
      <c r="A53" s="391" t="s">
        <v>268</v>
      </c>
      <c r="B53" s="392"/>
      <c r="C53" s="393"/>
      <c r="D53" s="393"/>
      <c r="E53" s="393"/>
      <c r="F53" s="184" t="s">
        <v>268</v>
      </c>
      <c r="G53" s="210"/>
      <c r="H53" s="210"/>
      <c r="I53" s="210"/>
      <c r="J53" s="211"/>
    </row>
    <row r="54" spans="1:10" ht="36" customHeight="1" thickBot="1" x14ac:dyDescent="0.3">
      <c r="A54" s="7" t="s">
        <v>111</v>
      </c>
      <c r="B54" s="30" t="s">
        <v>269</v>
      </c>
      <c r="C54" s="31"/>
      <c r="D54" s="31"/>
      <c r="E54" s="32"/>
      <c r="F54" s="33">
        <f>H54*1.2</f>
        <v>85579.199999999997</v>
      </c>
      <c r="G54" s="33">
        <f>H54*1.1</f>
        <v>78447.600000000006</v>
      </c>
      <c r="H54" s="33">
        <v>71316</v>
      </c>
      <c r="I54" s="33">
        <f>H54*0.75</f>
        <v>53487</v>
      </c>
      <c r="J54" s="33">
        <f>H54*0.5</f>
        <v>35658</v>
      </c>
    </row>
    <row r="55" spans="1:10" ht="34.5" customHeight="1" thickBot="1" x14ac:dyDescent="0.3">
      <c r="A55" s="7"/>
      <c r="B55" s="27"/>
      <c r="C55" s="38"/>
      <c r="D55" s="38"/>
      <c r="E55" s="39"/>
      <c r="F55" s="184" t="s">
        <v>268</v>
      </c>
      <c r="G55" s="210"/>
      <c r="H55" s="210"/>
      <c r="I55" s="210"/>
      <c r="J55" s="211"/>
    </row>
    <row r="56" spans="1:10" ht="36" customHeight="1" thickBot="1" x14ac:dyDescent="0.3">
      <c r="A56" s="7" t="s">
        <v>111</v>
      </c>
      <c r="B56" s="30" t="s">
        <v>270</v>
      </c>
      <c r="C56" s="31"/>
      <c r="D56" s="31"/>
      <c r="E56" s="32"/>
      <c r="F56" s="33">
        <f>H56*1.2</f>
        <v>98020.800000000003</v>
      </c>
      <c r="G56" s="33">
        <f>H56*1.1</f>
        <v>89852.400000000009</v>
      </c>
      <c r="H56" s="33">
        <v>81684</v>
      </c>
      <c r="I56" s="33">
        <f>H56*0.75</f>
        <v>61263</v>
      </c>
      <c r="J56" s="33">
        <f>H56*0.5</f>
        <v>40842</v>
      </c>
    </row>
    <row r="57" spans="1:10" ht="24" customHeight="1" thickBot="1" x14ac:dyDescent="0.3">
      <c r="A57" s="7"/>
      <c r="B57" s="27"/>
      <c r="C57" s="28"/>
      <c r="D57" s="28"/>
      <c r="E57" s="29"/>
      <c r="F57" s="184" t="s">
        <v>268</v>
      </c>
      <c r="G57" s="210"/>
      <c r="H57" s="210"/>
      <c r="I57" s="210"/>
      <c r="J57" s="211"/>
    </row>
    <row r="58" spans="1:10" ht="36" customHeight="1" thickBot="1" x14ac:dyDescent="0.3">
      <c r="A58" s="7" t="s">
        <v>111</v>
      </c>
      <c r="B58" s="52" t="s">
        <v>271</v>
      </c>
      <c r="C58" s="53"/>
      <c r="D58" s="53"/>
      <c r="E58" s="54"/>
      <c r="F58" s="189">
        <v>2376</v>
      </c>
      <c r="G58" s="394"/>
      <c r="H58" s="394"/>
      <c r="I58" s="394"/>
      <c r="J58" s="395"/>
    </row>
    <row r="59" spans="1:10" ht="30" customHeight="1" thickBot="1" x14ac:dyDescent="0.3">
      <c r="A59" s="184"/>
      <c r="B59" s="210"/>
      <c r="C59" s="210"/>
      <c r="D59" s="210"/>
      <c r="E59" s="211"/>
      <c r="F59" s="184" t="s">
        <v>268</v>
      </c>
      <c r="G59" s="210"/>
      <c r="H59" s="210"/>
      <c r="I59" s="210"/>
      <c r="J59" s="211"/>
    </row>
    <row r="60" spans="1:10" ht="36" customHeight="1" thickBot="1" x14ac:dyDescent="0.3">
      <c r="A60" s="7"/>
      <c r="B60" s="61" t="s">
        <v>121</v>
      </c>
      <c r="C60" s="62"/>
      <c r="D60" s="62"/>
      <c r="E60" s="63"/>
      <c r="F60" s="396" t="str">
        <f>"Цена от "&amp;MIN(F61:F85)&amp;" до "&amp;MAX(F61:F85)</f>
        <v>Цена от 16236 до 779328</v>
      </c>
      <c r="G60" s="397"/>
      <c r="H60" s="397"/>
      <c r="I60" s="397"/>
      <c r="J60" s="398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146">
        <v>16236</v>
      </c>
      <c r="G61" s="147"/>
      <c r="H61" s="147"/>
      <c r="I61" s="147"/>
      <c r="J61" s="148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32472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64944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97416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129888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162360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194832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227304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259776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292248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324720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357192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389664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422136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454608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487080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519552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552024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584496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616968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649440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681912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714384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746856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3"/>
      <c r="F85" s="58">
        <v>779328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3"/>
      <c r="F86" s="58">
        <v>811800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3"/>
      <c r="F87" s="58">
        <v>844272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3"/>
      <c r="F88" s="58">
        <v>876744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300</v>
      </c>
      <c r="C89" s="53"/>
      <c r="D89" s="53"/>
      <c r="E89" s="53"/>
      <c r="F89" s="58">
        <v>909216</v>
      </c>
      <c r="G89" s="59"/>
      <c r="H89" s="59"/>
      <c r="I89" s="59"/>
      <c r="J89" s="60"/>
    </row>
    <row r="90" spans="1:10" ht="36" customHeight="1" outlineLevel="1" thickBot="1" x14ac:dyDescent="0.3">
      <c r="A90" s="7"/>
      <c r="B90" s="52" t="s">
        <v>301</v>
      </c>
      <c r="C90" s="53"/>
      <c r="D90" s="53"/>
      <c r="E90" s="53"/>
      <c r="F90" s="399">
        <v>941688</v>
      </c>
      <c r="G90" s="156"/>
      <c r="H90" s="156"/>
      <c r="I90" s="156"/>
      <c r="J90" s="157"/>
    </row>
    <row r="91" spans="1:10" ht="36" customHeight="1" thickBot="1" x14ac:dyDescent="0.3">
      <c r="A91" s="7"/>
      <c r="B91" s="70" t="s">
        <v>142</v>
      </c>
      <c r="C91" s="71"/>
      <c r="D91" s="71"/>
      <c r="E91" s="72"/>
      <c r="F91" s="64" t="str">
        <f>"Цена от "&amp;MIN(F92:F101)&amp;" до "&amp;MAX(F92:F101)</f>
        <v>Цена от 2340 до 122940</v>
      </c>
      <c r="G91" s="65"/>
      <c r="H91" s="65"/>
      <c r="I91" s="65"/>
      <c r="J91" s="66"/>
    </row>
    <row r="92" spans="1:10" ht="36" customHeight="1" x14ac:dyDescent="0.25">
      <c r="A92" s="7"/>
      <c r="B92" s="76" t="s">
        <v>143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210</v>
      </c>
      <c r="C93" s="77"/>
      <c r="D93" s="77"/>
      <c r="E93" s="54"/>
      <c r="F93" s="67">
        <v>7740</v>
      </c>
      <c r="G93" s="68"/>
      <c r="H93" s="68"/>
      <c r="I93" s="68"/>
      <c r="J93" s="69"/>
    </row>
    <row r="94" spans="1:10" ht="36" customHeight="1" x14ac:dyDescent="0.25">
      <c r="A94" s="7"/>
      <c r="B94" s="78" t="s">
        <v>145</v>
      </c>
      <c r="C94" s="79"/>
      <c r="D94" s="79"/>
      <c r="E94" s="36"/>
      <c r="F94" s="80">
        <v>122940</v>
      </c>
      <c r="G94" s="81"/>
      <c r="H94" s="81"/>
      <c r="I94" s="81"/>
      <c r="J94" s="82"/>
    </row>
    <row r="95" spans="1:10" ht="36" customHeight="1" x14ac:dyDescent="0.25">
      <c r="A95" s="7"/>
      <c r="B95" s="76" t="s">
        <v>146</v>
      </c>
      <c r="C95" s="77"/>
      <c r="D95" s="77"/>
      <c r="E95" s="54"/>
      <c r="F95" s="67">
        <v>27540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147</v>
      </c>
      <c r="C96" s="77"/>
      <c r="D96" s="77"/>
      <c r="E96" s="54"/>
      <c r="F96" s="67">
        <v>74340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148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149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150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151</v>
      </c>
      <c r="C100" s="77"/>
      <c r="D100" s="77"/>
      <c r="E100" s="54"/>
      <c r="F100" s="67">
        <v>7020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152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21.75" customHeight="1" thickBot="1" x14ac:dyDescent="0.3">
      <c r="A102" s="7"/>
      <c r="B102" s="27"/>
      <c r="C102" s="38"/>
      <c r="D102" s="38"/>
      <c r="E102" s="39"/>
      <c r="F102" s="40" t="s">
        <v>153</v>
      </c>
      <c r="G102" s="41"/>
      <c r="H102" s="41"/>
      <c r="I102" s="41"/>
      <c r="J102" s="42"/>
    </row>
    <row r="103" spans="1:10" ht="36" customHeight="1" thickBot="1" x14ac:dyDescent="0.3">
      <c r="A103" s="7"/>
      <c r="B103" s="76" t="s">
        <v>154</v>
      </c>
      <c r="C103" s="77"/>
      <c r="D103" s="77"/>
      <c r="E103" s="54"/>
      <c r="F103" s="67">
        <v>180</v>
      </c>
      <c r="G103" s="68"/>
      <c r="H103" s="68"/>
      <c r="I103" s="68"/>
      <c r="J103" s="69"/>
    </row>
    <row r="104" spans="1:10" ht="54" customHeight="1" thickBot="1" x14ac:dyDescent="0.3">
      <c r="A104" s="7"/>
      <c r="B104" s="201" t="s">
        <v>211</v>
      </c>
      <c r="C104" s="202"/>
      <c r="D104" s="202"/>
      <c r="E104" s="203"/>
      <c r="F104" s="212" t="str">
        <f>"Цена от "&amp;MIN(F106,F110:F123)&amp;" до "&amp;MAX(F106,F110:F123)</f>
        <v>Цена от 3240 до 835740</v>
      </c>
      <c r="G104" s="213"/>
      <c r="H104" s="213"/>
      <c r="I104" s="213"/>
      <c r="J104" s="214"/>
    </row>
    <row r="105" spans="1:10" ht="24" customHeight="1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36" customHeight="1" x14ac:dyDescent="0.25">
      <c r="A106" s="7"/>
      <c r="B106" s="76" t="s">
        <v>156</v>
      </c>
      <c r="C106" s="77"/>
      <c r="D106" s="77"/>
      <c r="E106" s="54"/>
      <c r="F106" s="67">
        <v>83160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157</v>
      </c>
      <c r="C107" s="85"/>
      <c r="D107" s="85"/>
      <c r="E107" s="86"/>
      <c r="F107" s="67">
        <v>8316</v>
      </c>
      <c r="G107" s="68"/>
      <c r="H107" s="68"/>
      <c r="I107" s="68"/>
      <c r="J107" s="69"/>
    </row>
    <row r="108" spans="1:10" ht="36" customHeight="1" thickBot="1" x14ac:dyDescent="0.3">
      <c r="A108" s="7"/>
      <c r="B108" s="84" t="s">
        <v>158</v>
      </c>
      <c r="C108" s="85"/>
      <c r="D108" s="85"/>
      <c r="E108" s="86"/>
      <c r="F108" s="67">
        <v>20790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8" t="s">
        <v>159</v>
      </c>
      <c r="C110" s="79"/>
      <c r="D110" s="79"/>
      <c r="E110" s="36"/>
      <c r="F110" s="80">
        <v>85140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8" t="s">
        <v>487</v>
      </c>
      <c r="C111" s="79"/>
      <c r="D111" s="79"/>
      <c r="E111" s="36"/>
      <c r="F111" s="80">
        <v>835740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52" t="s">
        <v>160</v>
      </c>
      <c r="C112" s="96"/>
      <c r="D112" s="96"/>
      <c r="E112" s="97"/>
      <c r="F112" s="80">
        <v>61740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6" t="s">
        <v>161</v>
      </c>
      <c r="C113" s="77"/>
      <c r="D113" s="77"/>
      <c r="E113" s="54"/>
      <c r="F113" s="80">
        <v>212940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76" t="s">
        <v>162</v>
      </c>
      <c r="C114" s="77"/>
      <c r="D114" s="77"/>
      <c r="E114" s="54"/>
      <c r="F114" s="80">
        <v>106740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163</v>
      </c>
      <c r="C115" s="77"/>
      <c r="D115" s="77"/>
      <c r="E115" s="54"/>
      <c r="F115" s="80">
        <v>128088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164</v>
      </c>
      <c r="C116" s="77"/>
      <c r="D116" s="77"/>
      <c r="E116" s="54"/>
      <c r="F116" s="80">
        <v>43740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165</v>
      </c>
      <c r="C117" s="77"/>
      <c r="D117" s="77"/>
      <c r="E117" s="54"/>
      <c r="F117" s="80">
        <v>88740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166</v>
      </c>
      <c r="C118" s="79"/>
      <c r="D118" s="79"/>
      <c r="E118" s="36"/>
      <c r="F118" s="80">
        <v>256140</v>
      </c>
      <c r="G118" s="81"/>
      <c r="H118" s="81"/>
      <c r="I118" s="81"/>
      <c r="J118" s="82"/>
    </row>
    <row r="119" spans="1:10" ht="36" customHeight="1" x14ac:dyDescent="0.25">
      <c r="A119" s="7"/>
      <c r="B119" s="78" t="s">
        <v>167</v>
      </c>
      <c r="C119" s="79"/>
      <c r="D119" s="79"/>
      <c r="E119" s="36"/>
      <c r="F119" s="80">
        <v>208080</v>
      </c>
      <c r="G119" s="81"/>
      <c r="H119" s="81"/>
      <c r="I119" s="81"/>
      <c r="J119" s="82"/>
    </row>
    <row r="120" spans="1:10" ht="36" customHeight="1" x14ac:dyDescent="0.25">
      <c r="A120" s="7" t="s">
        <v>111</v>
      </c>
      <c r="B120" s="78" t="s">
        <v>168</v>
      </c>
      <c r="C120" s="79"/>
      <c r="D120" s="79"/>
      <c r="E120" s="36"/>
      <c r="F120" s="80">
        <v>3240</v>
      </c>
      <c r="G120" s="81"/>
      <c r="H120" s="81"/>
      <c r="I120" s="81"/>
      <c r="J120" s="82"/>
    </row>
    <row r="121" spans="1:10" ht="36" customHeight="1" x14ac:dyDescent="0.25">
      <c r="B121" s="78" t="s">
        <v>169</v>
      </c>
      <c r="C121" s="79"/>
      <c r="D121" s="79"/>
      <c r="E121" s="36"/>
      <c r="F121" s="80">
        <v>79740</v>
      </c>
      <c r="G121" s="81"/>
      <c r="H121" s="81"/>
      <c r="I121" s="81"/>
      <c r="J121" s="82"/>
    </row>
    <row r="122" spans="1:10" ht="36" customHeight="1" x14ac:dyDescent="0.25">
      <c r="B122" s="78" t="s">
        <v>170</v>
      </c>
      <c r="C122" s="79"/>
      <c r="D122" s="79"/>
      <c r="E122" s="36"/>
      <c r="F122" s="80">
        <v>67140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78" t="s">
        <v>172</v>
      </c>
      <c r="C123" s="79"/>
      <c r="D123" s="79"/>
      <c r="E123" s="36"/>
      <c r="F123" s="80">
        <v>191340</v>
      </c>
      <c r="G123" s="81"/>
      <c r="H123" s="81"/>
      <c r="I123" s="81"/>
      <c r="J123" s="82"/>
    </row>
    <row r="124" spans="1:10" ht="37.5" customHeight="1" x14ac:dyDescent="0.25">
      <c r="A124" s="7"/>
      <c r="B124" s="76" t="s">
        <v>173</v>
      </c>
      <c r="C124" s="77"/>
      <c r="D124" s="77"/>
      <c r="E124" s="54"/>
      <c r="F124" s="80">
        <v>9000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174</v>
      </c>
      <c r="C125" s="77"/>
      <c r="D125" s="77"/>
      <c r="E125" s="54"/>
      <c r="F125" s="80">
        <v>120150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175</v>
      </c>
      <c r="C126" s="77"/>
      <c r="D126" s="77"/>
      <c r="E126" s="53"/>
      <c r="F126" s="80">
        <v>60030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76" t="s">
        <v>176</v>
      </c>
      <c r="C127" s="77"/>
      <c r="D127" s="77"/>
      <c r="E127" s="54"/>
      <c r="F127" s="80">
        <v>213120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8" t="s">
        <v>488</v>
      </c>
      <c r="C128" s="79"/>
      <c r="D128" s="79"/>
      <c r="E128" s="36"/>
      <c r="F128" s="80">
        <v>1379520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177</v>
      </c>
      <c r="C129" s="77"/>
      <c r="D129" s="77"/>
      <c r="E129" s="54"/>
      <c r="F129" s="80">
        <v>154800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6" t="s">
        <v>178</v>
      </c>
      <c r="C130" s="77"/>
      <c r="D130" s="77"/>
      <c r="E130" s="54"/>
      <c r="F130" s="80">
        <v>532800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6" t="s">
        <v>179</v>
      </c>
      <c r="C131" s="77"/>
      <c r="D131" s="77"/>
      <c r="E131" s="54"/>
      <c r="F131" s="80">
        <v>267120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84" t="s">
        <v>180</v>
      </c>
      <c r="C132" s="85"/>
      <c r="D132" s="85"/>
      <c r="E132" s="86"/>
      <c r="F132" s="80">
        <v>320544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76" t="s">
        <v>181</v>
      </c>
      <c r="C133" s="77"/>
      <c r="D133" s="77"/>
      <c r="E133" s="54"/>
      <c r="F133" s="80">
        <v>109440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76" t="s">
        <v>182</v>
      </c>
      <c r="C134" s="77"/>
      <c r="D134" s="77"/>
      <c r="E134" s="54"/>
      <c r="F134" s="80">
        <v>222480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52" t="s">
        <v>183</v>
      </c>
      <c r="C135" s="96"/>
      <c r="D135" s="96"/>
      <c r="E135" s="97"/>
      <c r="F135" s="80">
        <v>640800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78" t="s">
        <v>184</v>
      </c>
      <c r="C136" s="79"/>
      <c r="D136" s="79"/>
      <c r="E136" s="36"/>
      <c r="F136" s="80">
        <v>8640</v>
      </c>
      <c r="G136" s="81"/>
      <c r="H136" s="81"/>
      <c r="I136" s="81"/>
      <c r="J136" s="82"/>
    </row>
    <row r="137" spans="1:10" ht="36" customHeight="1" thickBot="1" x14ac:dyDescent="0.3">
      <c r="A137" s="7" t="s">
        <v>113</v>
      </c>
      <c r="B137" s="76" t="s">
        <v>186</v>
      </c>
      <c r="C137" s="77"/>
      <c r="D137" s="77"/>
      <c r="E137" s="54"/>
      <c r="F137" s="80">
        <v>478800</v>
      </c>
      <c r="G137" s="81"/>
      <c r="H137" s="81"/>
      <c r="I137" s="81"/>
      <c r="J137" s="82"/>
    </row>
    <row r="138" spans="1:10" ht="36" customHeight="1" thickBot="1" x14ac:dyDescent="0.3">
      <c r="B138" s="490" t="s">
        <v>188</v>
      </c>
      <c r="C138" s="491"/>
      <c r="D138" s="491"/>
      <c r="E138" s="491"/>
      <c r="F138" s="491"/>
      <c r="G138" s="491"/>
      <c r="H138" s="491"/>
      <c r="I138" s="491"/>
      <c r="J138" s="492"/>
    </row>
    <row r="139" spans="1:10" ht="36" customHeight="1" x14ac:dyDescent="0.25">
      <c r="B139" s="440" t="s">
        <v>479</v>
      </c>
      <c r="C139" s="441"/>
      <c r="D139" s="441"/>
      <c r="E139" s="442"/>
      <c r="F139" s="443">
        <v>300</v>
      </c>
      <c r="G139" s="444"/>
      <c r="H139" s="444"/>
      <c r="I139" s="444"/>
      <c r="J139" s="445"/>
    </row>
    <row r="140" spans="1:10" ht="54" customHeight="1" thickBot="1" x14ac:dyDescent="0.3">
      <c r="B140" s="446" t="s">
        <v>480</v>
      </c>
      <c r="C140" s="447"/>
      <c r="D140" s="447"/>
      <c r="E140" s="448"/>
      <c r="F140" s="449"/>
      <c r="G140" s="450"/>
      <c r="H140" s="450"/>
      <c r="I140" s="450"/>
      <c r="J140" s="451"/>
    </row>
    <row r="141" spans="1:10" ht="36" customHeight="1" x14ac:dyDescent="0.25">
      <c r="B141" s="440" t="s">
        <v>481</v>
      </c>
      <c r="C141" s="441"/>
      <c r="D141" s="441"/>
      <c r="E141" s="442"/>
      <c r="F141" s="443">
        <v>240</v>
      </c>
      <c r="G141" s="444"/>
      <c r="H141" s="444"/>
      <c r="I141" s="444"/>
      <c r="J141" s="445"/>
    </row>
    <row r="142" spans="1:10" ht="54" customHeight="1" thickBot="1" x14ac:dyDescent="0.3">
      <c r="B142" s="446" t="s">
        <v>480</v>
      </c>
      <c r="C142" s="447"/>
      <c r="D142" s="447"/>
      <c r="E142" s="448"/>
      <c r="F142" s="449"/>
      <c r="G142" s="450"/>
      <c r="H142" s="450"/>
      <c r="I142" s="450"/>
      <c r="J142" s="451"/>
    </row>
    <row r="143" spans="1:10" ht="36" customHeight="1" x14ac:dyDescent="0.25">
      <c r="B143" s="440" t="s">
        <v>482</v>
      </c>
      <c r="C143" s="441"/>
      <c r="D143" s="441"/>
      <c r="E143" s="442"/>
      <c r="F143" s="443">
        <v>120</v>
      </c>
      <c r="G143" s="444"/>
      <c r="H143" s="444"/>
      <c r="I143" s="444"/>
      <c r="J143" s="445"/>
    </row>
    <row r="144" spans="1:10" ht="54" customHeight="1" thickBot="1" x14ac:dyDescent="0.3">
      <c r="B144" s="446" t="s">
        <v>483</v>
      </c>
      <c r="C144" s="447"/>
      <c r="D144" s="447"/>
      <c r="E144" s="448"/>
      <c r="F144" s="449"/>
      <c r="G144" s="450"/>
      <c r="H144" s="450"/>
      <c r="I144" s="450"/>
      <c r="J144" s="451"/>
    </row>
    <row r="145" spans="1:11" ht="36" customHeight="1" x14ac:dyDescent="0.25">
      <c r="B145" s="440" t="s">
        <v>484</v>
      </c>
      <c r="C145" s="441"/>
      <c r="D145" s="441"/>
      <c r="E145" s="442"/>
      <c r="F145" s="443">
        <v>360</v>
      </c>
      <c r="G145" s="444"/>
      <c r="H145" s="444"/>
      <c r="I145" s="444"/>
      <c r="J145" s="445"/>
    </row>
    <row r="146" spans="1:11" ht="54" customHeight="1" thickBot="1" x14ac:dyDescent="0.3">
      <c r="B146" s="446" t="s">
        <v>480</v>
      </c>
      <c r="C146" s="447"/>
      <c r="D146" s="447"/>
      <c r="E146" s="448"/>
      <c r="F146" s="449"/>
      <c r="G146" s="450"/>
      <c r="H146" s="450"/>
      <c r="I146" s="450"/>
      <c r="J146" s="451"/>
    </row>
    <row r="147" spans="1:11" ht="36" customHeight="1" x14ac:dyDescent="0.25">
      <c r="B147" s="440" t="s">
        <v>485</v>
      </c>
      <c r="C147" s="441"/>
      <c r="D147" s="441"/>
      <c r="E147" s="442"/>
      <c r="F147" s="443">
        <v>300</v>
      </c>
      <c r="G147" s="444"/>
      <c r="H147" s="444"/>
      <c r="I147" s="444"/>
      <c r="J147" s="445"/>
    </row>
    <row r="148" spans="1:11" ht="54" customHeight="1" thickBot="1" x14ac:dyDescent="0.3">
      <c r="B148" s="446" t="s">
        <v>480</v>
      </c>
      <c r="C148" s="447"/>
      <c r="D148" s="447"/>
      <c r="E148" s="448"/>
      <c r="F148" s="449"/>
      <c r="G148" s="450"/>
      <c r="H148" s="450"/>
      <c r="I148" s="450"/>
      <c r="J148" s="451"/>
    </row>
    <row r="149" spans="1:11" ht="36" customHeight="1" x14ac:dyDescent="0.25">
      <c r="B149" s="440" t="s">
        <v>486</v>
      </c>
      <c r="C149" s="441"/>
      <c r="D149" s="441"/>
      <c r="E149" s="442"/>
      <c r="F149" s="443">
        <v>150</v>
      </c>
      <c r="G149" s="444"/>
      <c r="H149" s="444"/>
      <c r="I149" s="444"/>
      <c r="J149" s="445"/>
    </row>
    <row r="150" spans="1:11" ht="54" customHeight="1" thickBot="1" x14ac:dyDescent="0.3">
      <c r="B150" s="446" t="s">
        <v>483</v>
      </c>
      <c r="C150" s="447"/>
      <c r="D150" s="447"/>
      <c r="E150" s="448"/>
      <c r="F150" s="449"/>
      <c r="G150" s="450"/>
      <c r="H150" s="450"/>
      <c r="I150" s="450"/>
      <c r="J150" s="451"/>
    </row>
    <row r="151" spans="1:11" ht="54" customHeight="1" thickBot="1" x14ac:dyDescent="0.3">
      <c r="B151" s="446" t="s">
        <v>189</v>
      </c>
      <c r="C151" s="447"/>
      <c r="D151" s="447"/>
      <c r="E151" s="448"/>
      <c r="F151" s="452">
        <v>60</v>
      </c>
      <c r="G151" s="453"/>
      <c r="H151" s="453"/>
      <c r="I151" s="453"/>
      <c r="J151" s="454"/>
    </row>
    <row r="152" spans="1:11" ht="54" customHeight="1" thickBot="1" x14ac:dyDescent="0.3">
      <c r="B152" s="446" t="s">
        <v>190</v>
      </c>
      <c r="C152" s="447"/>
      <c r="D152" s="447"/>
      <c r="E152" s="448"/>
      <c r="F152" s="452">
        <v>99</v>
      </c>
      <c r="G152" s="453"/>
      <c r="H152" s="453"/>
      <c r="I152" s="453"/>
      <c r="J152" s="454"/>
    </row>
    <row r="153" spans="1:11" ht="54" customHeight="1" thickBot="1" x14ac:dyDescent="0.3">
      <c r="B153" s="446" t="s">
        <v>191</v>
      </c>
      <c r="C153" s="447"/>
      <c r="D153" s="447"/>
      <c r="E153" s="448"/>
      <c r="F153" s="452">
        <v>150</v>
      </c>
      <c r="G153" s="453"/>
      <c r="H153" s="453"/>
      <c r="I153" s="453"/>
      <c r="J153" s="454"/>
    </row>
    <row r="154" spans="1:11" ht="54" customHeight="1" thickBot="1" x14ac:dyDescent="0.3">
      <c r="B154" s="446" t="s">
        <v>171</v>
      </c>
      <c r="C154" s="447" t="s">
        <v>171</v>
      </c>
      <c r="D154" s="447"/>
      <c r="E154" s="448"/>
      <c r="F154" s="455">
        <v>40</v>
      </c>
      <c r="G154" s="456"/>
      <c r="H154" s="456"/>
      <c r="I154" s="456"/>
      <c r="J154" s="457"/>
      <c r="K154" s="493"/>
    </row>
    <row r="155" spans="1:11" ht="36" customHeight="1" thickBot="1" x14ac:dyDescent="0.3">
      <c r="A155" s="7"/>
      <c r="B155" s="18" t="s">
        <v>192</v>
      </c>
      <c r="C155" s="19"/>
      <c r="D155" s="19"/>
      <c r="E155" s="20"/>
      <c r="F155" s="212"/>
      <c r="G155" s="213"/>
      <c r="H155" s="213"/>
      <c r="I155" s="213"/>
      <c r="J155" s="214"/>
    </row>
    <row r="156" spans="1:11" ht="36" customHeight="1" x14ac:dyDescent="0.25">
      <c r="A156" s="7" t="s">
        <v>111</v>
      </c>
      <c r="B156" s="76" t="s">
        <v>253</v>
      </c>
      <c r="C156" s="77"/>
      <c r="D156" s="77"/>
      <c r="E156" s="54"/>
      <c r="F156" s="67">
        <v>65340</v>
      </c>
      <c r="G156" s="68"/>
      <c r="H156" s="68"/>
      <c r="I156" s="68"/>
      <c r="J156" s="69"/>
    </row>
    <row r="157" spans="1:11" ht="36" customHeight="1" x14ac:dyDescent="0.25">
      <c r="A157" s="7" t="s">
        <v>111</v>
      </c>
      <c r="B157" s="76" t="s">
        <v>194</v>
      </c>
      <c r="C157" s="77"/>
      <c r="D157" s="77"/>
      <c r="E157" s="54"/>
      <c r="F157" s="67">
        <v>65340</v>
      </c>
      <c r="G157" s="68"/>
      <c r="H157" s="68"/>
      <c r="I157" s="68"/>
      <c r="J157" s="69"/>
    </row>
    <row r="158" spans="1:11" ht="36" customHeight="1" x14ac:dyDescent="0.25">
      <c r="A158" s="7" t="s">
        <v>111</v>
      </c>
      <c r="B158" s="76" t="s">
        <v>195</v>
      </c>
      <c r="C158" s="77"/>
      <c r="D158" s="77"/>
      <c r="E158" s="54"/>
      <c r="F158" s="67">
        <v>59940</v>
      </c>
      <c r="G158" s="68"/>
      <c r="H158" s="68"/>
      <c r="I158" s="68"/>
      <c r="J158" s="69"/>
    </row>
    <row r="159" spans="1:11" ht="36" customHeight="1" x14ac:dyDescent="0.25">
      <c r="A159" s="7" t="s">
        <v>113</v>
      </c>
      <c r="B159" s="76" t="s">
        <v>313</v>
      </c>
      <c r="C159" s="77"/>
      <c r="D159" s="77"/>
      <c r="E159" s="54"/>
      <c r="F159" s="67">
        <v>163440</v>
      </c>
      <c r="G159" s="68"/>
      <c r="H159" s="68"/>
      <c r="I159" s="68"/>
      <c r="J159" s="69"/>
    </row>
    <row r="160" spans="1:11" ht="36" customHeight="1" x14ac:dyDescent="0.25">
      <c r="A160" s="7" t="s">
        <v>113</v>
      </c>
      <c r="B160" s="76" t="s">
        <v>229</v>
      </c>
      <c r="C160" s="77"/>
      <c r="D160" s="77"/>
      <c r="E160" s="54"/>
      <c r="F160" s="67">
        <v>163440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198</v>
      </c>
      <c r="C161" s="77"/>
      <c r="D161" s="77"/>
      <c r="E161" s="54"/>
      <c r="F161" s="67">
        <v>150480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199</v>
      </c>
      <c r="C162" s="77"/>
      <c r="D162" s="77"/>
      <c r="E162" s="54"/>
      <c r="F162" s="80">
        <v>65340</v>
      </c>
      <c r="G162" s="81"/>
      <c r="H162" s="81"/>
      <c r="I162" s="81"/>
      <c r="J162" s="82"/>
    </row>
    <row r="163" spans="1:10" ht="54" customHeight="1" thickBot="1" x14ac:dyDescent="0.3">
      <c r="A163" s="7"/>
      <c r="B163" s="359" t="s">
        <v>200</v>
      </c>
      <c r="C163" s="360"/>
      <c r="D163" s="360"/>
      <c r="E163" s="361"/>
      <c r="F163" s="494"/>
      <c r="G163" s="495"/>
      <c r="H163" s="495"/>
      <c r="I163" s="495"/>
      <c r="J163" s="496"/>
    </row>
    <row r="164" spans="1:10" ht="28.5" customHeight="1" thickBot="1" x14ac:dyDescent="0.3">
      <c r="A164" s="7"/>
      <c r="B164" s="121" t="s">
        <v>188</v>
      </c>
      <c r="C164" s="122"/>
      <c r="D164" s="122"/>
      <c r="E164" s="122"/>
      <c r="F164" s="122"/>
      <c r="G164" s="122"/>
      <c r="H164" s="122"/>
      <c r="I164" s="122"/>
      <c r="J164" s="123"/>
    </row>
    <row r="165" spans="1:10" ht="28.5" customHeight="1" x14ac:dyDescent="0.25">
      <c r="A165" s="7"/>
      <c r="B165" s="78" t="s">
        <v>201</v>
      </c>
      <c r="C165" s="79"/>
      <c r="D165" s="79"/>
      <c r="E165" s="36"/>
      <c r="F165" s="80">
        <v>180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202</v>
      </c>
      <c r="C166" s="77"/>
      <c r="D166" s="77"/>
      <c r="E166" s="54"/>
      <c r="F166" s="67">
        <v>126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203</v>
      </c>
      <c r="C167" s="77"/>
      <c r="D167" s="77"/>
      <c r="E167" s="54"/>
      <c r="F167" s="67">
        <v>126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180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205</v>
      </c>
      <c r="C169" s="77"/>
      <c r="D169" s="77"/>
      <c r="E169" s="54"/>
      <c r="F169" s="67">
        <v>180</v>
      </c>
      <c r="G169" s="68"/>
      <c r="H169" s="68"/>
      <c r="I169" s="68"/>
      <c r="J169" s="69"/>
    </row>
    <row r="170" spans="1:10" ht="24" customHeight="1" thickBot="1" x14ac:dyDescent="0.3">
      <c r="A170" s="7"/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4"/>
      <c r="C171" s="125"/>
      <c r="D171" s="125"/>
      <c r="E171" s="125"/>
      <c r="F171" s="126"/>
      <c r="G171" s="126"/>
      <c r="H171" s="126"/>
      <c r="I171" s="126"/>
      <c r="J171" s="126"/>
    </row>
    <row r="172" spans="1:10" ht="67.5" customHeight="1" x14ac:dyDescent="0.25">
      <c r="A172" s="7"/>
      <c r="B172" s="127" t="s">
        <v>317</v>
      </c>
      <c r="C172" s="127"/>
      <c r="D172" s="127"/>
      <c r="E172" s="127"/>
      <c r="F172" s="127"/>
      <c r="G172" s="127"/>
      <c r="H172" s="127"/>
      <c r="I172" s="127"/>
      <c r="J172" s="127"/>
    </row>
    <row r="173" spans="1:10" ht="27" customHeight="1" x14ac:dyDescent="0.25">
      <c r="A173" s="7" t="s">
        <v>113</v>
      </c>
      <c r="B173" s="129" t="s">
        <v>208</v>
      </c>
      <c r="C173" s="129"/>
      <c r="D173" s="129"/>
      <c r="E173" s="129"/>
      <c r="F173" s="129"/>
      <c r="G173" s="129"/>
      <c r="H173" s="129"/>
      <c r="I173" s="129"/>
      <c r="J173" s="129"/>
    </row>
    <row r="174" spans="1:10" s="179" customFormat="1" ht="20.100000000000001" customHeight="1" x14ac:dyDescent="0.25">
      <c r="B174" s="423"/>
      <c r="F174" s="424"/>
      <c r="G174" s="424"/>
      <c r="H174" s="424"/>
      <c r="I174" s="424"/>
      <c r="J174" s="424"/>
    </row>
    <row r="175" spans="1:10" s="241" customFormat="1" ht="36" customHeight="1" thickBot="1" x14ac:dyDescent="0.3">
      <c r="B175" s="242" t="s">
        <v>237</v>
      </c>
      <c r="C175" s="242"/>
      <c r="D175" s="242"/>
      <c r="E175" s="242"/>
      <c r="F175" s="242"/>
      <c r="G175" s="242"/>
      <c r="H175" s="242"/>
      <c r="I175" s="242"/>
    </row>
    <row r="176" spans="1:10" s="132" customFormat="1" ht="36" customHeight="1" thickBot="1" x14ac:dyDescent="0.3">
      <c r="B176" s="243" t="s">
        <v>238</v>
      </c>
      <c r="C176" s="244"/>
      <c r="D176" s="244"/>
      <c r="E176" s="244"/>
      <c r="F176" s="244"/>
      <c r="G176" s="244"/>
      <c r="H176" s="244"/>
      <c r="I176" s="245"/>
    </row>
    <row r="177" spans="1:10" ht="73.5" customHeight="1" thickBot="1" x14ac:dyDescent="0.3">
      <c r="B177" s="279" t="s">
        <v>239</v>
      </c>
      <c r="C177" s="280"/>
      <c r="D177" s="281" t="s">
        <v>240</v>
      </c>
      <c r="E177" s="251"/>
      <c r="F177" s="252"/>
      <c r="G177" s="251" t="s">
        <v>241</v>
      </c>
      <c r="H177" s="251"/>
      <c r="I177" s="252"/>
      <c r="J177" s="9"/>
    </row>
    <row r="178" spans="1:10" ht="36" customHeight="1" x14ac:dyDescent="0.25">
      <c r="B178" s="282" t="s">
        <v>242</v>
      </c>
      <c r="C178" s="283"/>
      <c r="D178" s="258" t="s">
        <v>243</v>
      </c>
      <c r="E178" s="258"/>
      <c r="F178" s="258"/>
      <c r="G178" s="284">
        <v>1500</v>
      </c>
      <c r="H178" s="258"/>
      <c r="I178" s="259"/>
      <c r="J178" s="9"/>
    </row>
    <row r="179" spans="1:10" ht="36" customHeight="1" x14ac:dyDescent="0.25">
      <c r="B179" s="285" t="s">
        <v>244</v>
      </c>
      <c r="C179" s="286"/>
      <c r="D179" s="265"/>
      <c r="E179" s="265"/>
      <c r="F179" s="265"/>
      <c r="G179" s="287">
        <v>1380</v>
      </c>
      <c r="H179" s="265"/>
      <c r="I179" s="266"/>
      <c r="J179" s="9"/>
    </row>
    <row r="180" spans="1:10" ht="36" customHeight="1" x14ac:dyDescent="0.25">
      <c r="B180" s="285" t="s">
        <v>245</v>
      </c>
      <c r="C180" s="286"/>
      <c r="D180" s="265"/>
      <c r="E180" s="265"/>
      <c r="F180" s="265"/>
      <c r="G180" s="287">
        <v>1290</v>
      </c>
      <c r="H180" s="265"/>
      <c r="I180" s="266"/>
      <c r="J180" s="9"/>
    </row>
    <row r="181" spans="1:10" ht="54" customHeight="1" x14ac:dyDescent="0.25">
      <c r="B181" s="285" t="s">
        <v>246</v>
      </c>
      <c r="C181" s="286"/>
      <c r="D181" s="265"/>
      <c r="E181" s="265"/>
      <c r="F181" s="265"/>
      <c r="G181" s="287">
        <v>1170</v>
      </c>
      <c r="H181" s="265"/>
      <c r="I181" s="266"/>
      <c r="J181" s="9"/>
    </row>
    <row r="182" spans="1:10" ht="21" x14ac:dyDescent="0.25">
      <c r="B182" s="370"/>
      <c r="C182" s="370"/>
      <c r="D182" s="371"/>
      <c r="E182" s="371"/>
      <c r="F182" s="371"/>
      <c r="G182" s="372"/>
      <c r="H182" s="371"/>
      <c r="I182" s="371"/>
      <c r="J182" s="9"/>
    </row>
    <row r="183" spans="1:10" ht="40.5" customHeight="1" x14ac:dyDescent="0.25">
      <c r="A183" s="7"/>
      <c r="B183" s="131" t="s">
        <v>209</v>
      </c>
      <c r="C183" s="131"/>
      <c r="D183" s="131"/>
      <c r="E183" s="131"/>
      <c r="F183" s="131"/>
      <c r="G183" s="131"/>
      <c r="H183" s="131"/>
      <c r="I183" s="131"/>
      <c r="J183" s="131"/>
    </row>
    <row r="184" spans="1:10" ht="23.25" x14ac:dyDescent="0.25">
      <c r="A184" s="373" t="s">
        <v>318</v>
      </c>
      <c r="B184" s="373"/>
      <c r="C184" s="373"/>
      <c r="D184" s="373"/>
      <c r="E184" s="373"/>
      <c r="F184" s="373"/>
      <c r="G184" s="373"/>
      <c r="H184" s="373"/>
      <c r="I184" s="9"/>
      <c r="J184" s="9"/>
    </row>
    <row r="185" spans="1:10" ht="25.5" x14ac:dyDescent="0.35">
      <c r="A185" s="374" t="s">
        <v>319</v>
      </c>
      <c r="B185" s="374"/>
      <c r="C185" s="374"/>
      <c r="D185" s="374"/>
      <c r="E185" s="375" t="s">
        <v>320</v>
      </c>
      <c r="F185" s="376"/>
      <c r="G185" s="376"/>
      <c r="H185" s="9"/>
      <c r="I185" s="9"/>
      <c r="J185" s="9"/>
    </row>
    <row r="186" spans="1:10" ht="25.5" x14ac:dyDescent="0.35">
      <c r="A186" s="377" t="s">
        <v>321</v>
      </c>
      <c r="B186" s="377"/>
      <c r="C186" s="377"/>
      <c r="D186" s="377"/>
      <c r="E186" s="378">
        <v>1</v>
      </c>
      <c r="F186" s="376"/>
      <c r="G186" s="376"/>
      <c r="H186" s="9"/>
      <c r="I186" s="9"/>
      <c r="J186" s="9"/>
    </row>
    <row r="187" spans="1:10" ht="25.5" x14ac:dyDescent="0.35">
      <c r="A187" s="377">
        <v>2</v>
      </c>
      <c r="B187" s="377"/>
      <c r="C187" s="377"/>
      <c r="D187" s="377"/>
      <c r="E187" s="379">
        <v>1.1000000000000001</v>
      </c>
      <c r="F187" s="376"/>
      <c r="G187" s="376"/>
      <c r="H187" s="9"/>
      <c r="I187" s="9"/>
      <c r="J187" s="9"/>
    </row>
    <row r="188" spans="1:10" ht="25.5" x14ac:dyDescent="0.35">
      <c r="A188" s="377">
        <v>3</v>
      </c>
      <c r="B188" s="377"/>
      <c r="C188" s="377"/>
      <c r="D188" s="377"/>
      <c r="E188" s="379">
        <v>1.2</v>
      </c>
      <c r="F188" s="376"/>
      <c r="G188" s="376"/>
      <c r="H188" s="9"/>
      <c r="I188" s="9"/>
      <c r="J188" s="9"/>
    </row>
    <row r="189" spans="1:10" ht="25.5" x14ac:dyDescent="0.35">
      <c r="A189" s="377" t="s">
        <v>322</v>
      </c>
      <c r="B189" s="377"/>
      <c r="C189" s="377"/>
      <c r="D189" s="377"/>
      <c r="E189" s="379">
        <v>1.25</v>
      </c>
      <c r="F189" s="376"/>
      <c r="G189" s="376"/>
      <c r="H189" s="9"/>
      <c r="I189" s="9"/>
      <c r="J189" s="9"/>
    </row>
    <row r="190" spans="1:10" ht="25.5" x14ac:dyDescent="0.35">
      <c r="A190" s="377" t="s">
        <v>323</v>
      </c>
      <c r="B190" s="377"/>
      <c r="C190" s="377"/>
      <c r="D190" s="377"/>
      <c r="E190" s="379">
        <v>1.3</v>
      </c>
      <c r="F190" s="376"/>
      <c r="G190" s="376"/>
      <c r="H190" s="9"/>
      <c r="I190" s="9"/>
      <c r="J190" s="9"/>
    </row>
    <row r="191" spans="1:10" ht="25.5" x14ac:dyDescent="0.35">
      <c r="A191" s="377" t="s">
        <v>324</v>
      </c>
      <c r="B191" s="377"/>
      <c r="C191" s="377"/>
      <c r="D191" s="377"/>
      <c r="E191" s="379">
        <v>1.35</v>
      </c>
      <c r="F191" s="376"/>
      <c r="G191" s="376"/>
      <c r="H191" s="9"/>
      <c r="I191" s="9"/>
      <c r="J191" s="9"/>
    </row>
    <row r="192" spans="1:10" ht="25.5" x14ac:dyDescent="0.35">
      <c r="A192" s="377" t="s">
        <v>325</v>
      </c>
      <c r="B192" s="377"/>
      <c r="C192" s="377"/>
      <c r="D192" s="377"/>
      <c r="E192" s="379">
        <v>1.4</v>
      </c>
      <c r="F192" s="376"/>
      <c r="G192" s="376"/>
      <c r="H192" s="9"/>
      <c r="I192" s="9"/>
      <c r="J192" s="9"/>
    </row>
    <row r="193" spans="1:10" ht="25.5" x14ac:dyDescent="0.35">
      <c r="A193" s="377" t="s">
        <v>326</v>
      </c>
      <c r="B193" s="377"/>
      <c r="C193" s="377"/>
      <c r="D193" s="377"/>
      <c r="E193" s="379">
        <v>1.45</v>
      </c>
      <c r="F193" s="376"/>
      <c r="G193" s="376"/>
      <c r="H193" s="9"/>
      <c r="I193" s="9"/>
      <c r="J193" s="9"/>
    </row>
    <row r="194" spans="1:10" ht="25.5" x14ac:dyDescent="0.35">
      <c r="A194" s="377" t="s">
        <v>327</v>
      </c>
      <c r="B194" s="377"/>
      <c r="C194" s="377"/>
      <c r="D194" s="377"/>
      <c r="E194" s="379">
        <v>1.5</v>
      </c>
      <c r="F194" s="376"/>
      <c r="G194" s="376"/>
      <c r="H194" s="9"/>
      <c r="I194" s="9"/>
      <c r="J194" s="9"/>
    </row>
    <row r="195" spans="1:10" ht="25.5" x14ac:dyDescent="0.35">
      <c r="A195" s="377" t="s">
        <v>328</v>
      </c>
      <c r="B195" s="377"/>
      <c r="C195" s="377"/>
      <c r="D195" s="377"/>
      <c r="E195" s="379">
        <v>2</v>
      </c>
      <c r="F195" s="376"/>
      <c r="G195" s="376"/>
      <c r="H195" s="9"/>
      <c r="I195" s="9"/>
      <c r="J195" s="9"/>
    </row>
    <row r="196" spans="1:10" ht="53.25" customHeight="1" x14ac:dyDescent="0.25">
      <c r="A196" s="380" t="s">
        <v>329</v>
      </c>
      <c r="B196" s="380"/>
      <c r="C196" s="380"/>
      <c r="D196" s="380"/>
      <c r="E196" s="380"/>
      <c r="F196" s="380"/>
      <c r="G196" s="380"/>
      <c r="H196" s="380"/>
      <c r="I196" s="9"/>
      <c r="J196" s="9"/>
    </row>
  </sheetData>
  <sheetProtection selectLockedCells="1" selectUnlockedCells="1"/>
  <mergeCells count="346">
    <mergeCell ref="A191:D191"/>
    <mergeCell ref="A192:D192"/>
    <mergeCell ref="A193:D193"/>
    <mergeCell ref="A194:D194"/>
    <mergeCell ref="A195:D195"/>
    <mergeCell ref="A196:H196"/>
    <mergeCell ref="A185:D185"/>
    <mergeCell ref="A186:D186"/>
    <mergeCell ref="A187:D187"/>
    <mergeCell ref="A188:D188"/>
    <mergeCell ref="A189:D189"/>
    <mergeCell ref="A190:D190"/>
    <mergeCell ref="B180:C180"/>
    <mergeCell ref="G180:I180"/>
    <mergeCell ref="B181:C181"/>
    <mergeCell ref="G181:I181"/>
    <mergeCell ref="B183:J183"/>
    <mergeCell ref="A184:H184"/>
    <mergeCell ref="B175:I175"/>
    <mergeCell ref="B176:I176"/>
    <mergeCell ref="B177:C177"/>
    <mergeCell ref="D177:F177"/>
    <mergeCell ref="G177:I177"/>
    <mergeCell ref="B178:C178"/>
    <mergeCell ref="D178:F181"/>
    <mergeCell ref="G178:I178"/>
    <mergeCell ref="B179:C179"/>
    <mergeCell ref="G179:I179"/>
    <mergeCell ref="B169:E169"/>
    <mergeCell ref="F169:J169"/>
    <mergeCell ref="B170:E170"/>
    <mergeCell ref="F170:J170"/>
    <mergeCell ref="B172:J172"/>
    <mergeCell ref="B173:J173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J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49:E149"/>
    <mergeCell ref="F149:J150"/>
    <mergeCell ref="B150:E150"/>
    <mergeCell ref="B151:E151"/>
    <mergeCell ref="F151:J151"/>
    <mergeCell ref="B152:E152"/>
    <mergeCell ref="F152:J152"/>
    <mergeCell ref="B145:E145"/>
    <mergeCell ref="F145:J146"/>
    <mergeCell ref="B146:E146"/>
    <mergeCell ref="B147:E147"/>
    <mergeCell ref="F147:J148"/>
    <mergeCell ref="B148:E148"/>
    <mergeCell ref="B141:E141"/>
    <mergeCell ref="F141:J142"/>
    <mergeCell ref="B142:E142"/>
    <mergeCell ref="B143:E143"/>
    <mergeCell ref="F143:J144"/>
    <mergeCell ref="B144:E144"/>
    <mergeCell ref="B136:E136"/>
    <mergeCell ref="F136:J136"/>
    <mergeCell ref="B137:E137"/>
    <mergeCell ref="F137:J137"/>
    <mergeCell ref="B138:J138"/>
    <mergeCell ref="B139:E139"/>
    <mergeCell ref="F139:J140"/>
    <mergeCell ref="B140:E140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A59:E59"/>
    <mergeCell ref="F59:J59"/>
    <mergeCell ref="B60:E60"/>
    <mergeCell ref="F60:J60"/>
    <mergeCell ref="F53:J53"/>
    <mergeCell ref="B54:E54"/>
    <mergeCell ref="B55:E55"/>
    <mergeCell ref="F55:J55"/>
    <mergeCell ref="B56:E56"/>
    <mergeCell ref="B57:E57"/>
    <mergeCell ref="F57:J57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420"/>
      <c r="G16" s="421"/>
      <c r="H16" s="421"/>
      <c r="I16" s="421"/>
      <c r="J16" s="42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720</v>
      </c>
      <c r="G17" s="147"/>
      <c r="H17" s="147"/>
      <c r="I17" s="147"/>
      <c r="J17" s="148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7"/>
      <c r="C19" s="498"/>
      <c r="D19" s="498"/>
      <c r="E19" s="499"/>
      <c r="F19" s="500"/>
      <c r="G19" s="500"/>
      <c r="H19" s="500"/>
      <c r="I19" s="500"/>
      <c r="J19" s="501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3240 до 37065,6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13320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31788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30888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37065.599999999999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21420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21420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17280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6012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3240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8064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6588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35496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14004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4140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16290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18000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14400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18720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44640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43920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52704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30240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30240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24480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93">
        <v>50400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20160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15336</v>
      </c>
      <c r="G94" s="219">
        <f>H94*1.1</f>
        <v>14058.000000000002</v>
      </c>
      <c r="H94" s="219">
        <v>12780</v>
      </c>
      <c r="I94" s="219">
        <f>H94*0.75</f>
        <v>9585</v>
      </c>
      <c r="J94" s="220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21600</v>
      </c>
      <c r="G97" s="219">
        <f>H97*1.1</f>
        <v>19800</v>
      </c>
      <c r="H97" s="219">
        <v>18000</v>
      </c>
      <c r="I97" s="219">
        <f>H97*0.75</f>
        <v>13500</v>
      </c>
      <c r="J97" s="220">
        <f>H97*0.5</f>
        <v>9000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93">
        <v>11160</v>
      </c>
      <c r="G100" s="277"/>
      <c r="H100" s="277"/>
      <c r="I100" s="277"/>
      <c r="J100" s="27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J115" sqref="J115"/>
      <selection pane="bottomLeft" activeCell="M101" sqref="M10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3600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5040</v>
      </c>
      <c r="G18" s="277"/>
      <c r="H18" s="277"/>
      <c r="I18" s="277"/>
      <c r="J18" s="27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6120 до 197280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70560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70560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135360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167904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31680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72000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99360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171360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119232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276480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125280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489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72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72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144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36288</v>
      </c>
      <c r="G94" s="219">
        <f>H94*1.1</f>
        <v>33264</v>
      </c>
      <c r="H94" s="219">
        <v>30240</v>
      </c>
      <c r="I94" s="219">
        <f>H94*0.75</f>
        <v>22680</v>
      </c>
      <c r="J94" s="220">
        <f>H94*0.5</f>
        <v>15120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30240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51840</v>
      </c>
      <c r="G97" s="219">
        <f>H97*1.1</f>
        <v>47520.000000000007</v>
      </c>
      <c r="H97" s="219">
        <v>43200</v>
      </c>
      <c r="I97" s="219">
        <f>H97*0.75</f>
        <v>32400</v>
      </c>
      <c r="J97" s="220">
        <f>H97*0.5</f>
        <v>21600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43200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72576</v>
      </c>
      <c r="G100" s="120">
        <f>H100*1.1</f>
        <v>66528</v>
      </c>
      <c r="H100" s="120">
        <v>60480</v>
      </c>
      <c r="I100" s="120">
        <f>H100*0.75</f>
        <v>45360</v>
      </c>
      <c r="J100" s="120">
        <f>H100*0.5</f>
        <v>30240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70" t="s">
        <v>489</v>
      </c>
      <c r="C102" s="171"/>
      <c r="D102" s="171"/>
      <c r="E102" s="171"/>
      <c r="F102" s="171"/>
      <c r="G102" s="171"/>
      <c r="H102" s="171"/>
      <c r="I102" s="171"/>
      <c r="J102" s="172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77"/>
      <c r="H18" s="277"/>
      <c r="I18" s="277"/>
      <c r="J18" s="27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3600 до 104436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21297.599999999999</v>
      </c>
      <c r="G94" s="219">
        <f>H94*1.1</f>
        <v>19522.800000000003</v>
      </c>
      <c r="H94" s="219">
        <v>17748</v>
      </c>
      <c r="I94" s="219">
        <f>H94*0.75</f>
        <v>13311</v>
      </c>
      <c r="J94" s="220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490</v>
      </c>
      <c r="C97" s="77"/>
      <c r="D97" s="77"/>
      <c r="E97" s="54"/>
      <c r="F97" s="218">
        <f>H97*1.2</f>
        <v>30240</v>
      </c>
      <c r="G97" s="219">
        <f>H97*1.1</f>
        <v>27720.000000000004</v>
      </c>
      <c r="H97" s="219">
        <v>25200</v>
      </c>
      <c r="I97" s="219">
        <f>H97*0.75</f>
        <v>18900</v>
      </c>
      <c r="J97" s="220">
        <f>H97*0.5</f>
        <v>12600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115" sqref="F115:J115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1" t="s">
        <v>105</v>
      </c>
      <c r="C6" s="382"/>
      <c r="D6" s="382"/>
      <c r="E6" s="383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4"/>
      <c r="G7" s="210"/>
      <c r="H7" s="210"/>
      <c r="I7" s="210"/>
      <c r="J7" s="21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4"/>
      <c r="G10" s="210"/>
      <c r="H10" s="210"/>
      <c r="I10" s="210"/>
      <c r="J10" s="21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89">
        <v>7920</v>
      </c>
      <c r="G14" s="394"/>
      <c r="H14" s="394"/>
      <c r="I14" s="394"/>
      <c r="J14" s="39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191">
        <v>14400</v>
      </c>
      <c r="G15" s="413"/>
      <c r="H15" s="413"/>
      <c r="I15" s="413"/>
      <c r="J15" s="414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77"/>
      <c r="H18" s="277"/>
      <c r="I18" s="277"/>
      <c r="J18" s="278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194" t="str">
        <f>"Цена от "&amp;MIN(F21:F55)&amp;" до "&amp;MAX(F21:F55)</f>
        <v>Цена от 5760 до 201600</v>
      </c>
      <c r="G20" s="502"/>
      <c r="H20" s="502"/>
      <c r="I20" s="502"/>
      <c r="J20" s="503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6">
        <v>5760</v>
      </c>
      <c r="G21" s="432"/>
      <c r="H21" s="432"/>
      <c r="I21" s="432"/>
      <c r="J21" s="433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3">
        <v>11520</v>
      </c>
      <c r="G22" s="277"/>
      <c r="H22" s="277"/>
      <c r="I22" s="277"/>
      <c r="J22" s="27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3">
        <v>17280</v>
      </c>
      <c r="G23" s="277"/>
      <c r="H23" s="277"/>
      <c r="I23" s="277"/>
      <c r="J23" s="27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3">
        <v>23040</v>
      </c>
      <c r="G24" s="277"/>
      <c r="H24" s="277"/>
      <c r="I24" s="277"/>
      <c r="J24" s="27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3">
        <v>28800</v>
      </c>
      <c r="G25" s="277"/>
      <c r="H25" s="277"/>
      <c r="I25" s="277"/>
      <c r="J25" s="27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3">
        <v>34560</v>
      </c>
      <c r="G26" s="277"/>
      <c r="H26" s="277"/>
      <c r="I26" s="277"/>
      <c r="J26" s="27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3">
        <v>40320</v>
      </c>
      <c r="G27" s="277"/>
      <c r="H27" s="277"/>
      <c r="I27" s="277"/>
      <c r="J27" s="27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3">
        <v>46080</v>
      </c>
      <c r="G28" s="277"/>
      <c r="H28" s="277"/>
      <c r="I28" s="277"/>
      <c r="J28" s="27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3">
        <v>51840</v>
      </c>
      <c r="G29" s="277"/>
      <c r="H29" s="277"/>
      <c r="I29" s="277"/>
      <c r="J29" s="27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3">
        <v>57600</v>
      </c>
      <c r="G30" s="277"/>
      <c r="H30" s="277"/>
      <c r="I30" s="277"/>
      <c r="J30" s="27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3">
        <v>63360</v>
      </c>
      <c r="G31" s="277"/>
      <c r="H31" s="277"/>
      <c r="I31" s="277"/>
      <c r="J31" s="27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3">
        <v>69120</v>
      </c>
      <c r="G32" s="277"/>
      <c r="H32" s="277"/>
      <c r="I32" s="277"/>
      <c r="J32" s="27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3">
        <v>74880</v>
      </c>
      <c r="G33" s="277"/>
      <c r="H33" s="277"/>
      <c r="I33" s="277"/>
      <c r="J33" s="27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3">
        <v>80640</v>
      </c>
      <c r="G34" s="277"/>
      <c r="H34" s="277"/>
      <c r="I34" s="277"/>
      <c r="J34" s="27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3">
        <v>86400</v>
      </c>
      <c r="G35" s="277"/>
      <c r="H35" s="277"/>
      <c r="I35" s="277"/>
      <c r="J35" s="27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3">
        <v>92160</v>
      </c>
      <c r="G36" s="277"/>
      <c r="H36" s="277"/>
      <c r="I36" s="277"/>
      <c r="J36" s="27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3">
        <v>97920</v>
      </c>
      <c r="G37" s="277"/>
      <c r="H37" s="277"/>
      <c r="I37" s="277"/>
      <c r="J37" s="27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3">
        <v>103680</v>
      </c>
      <c r="G38" s="277"/>
      <c r="H38" s="277"/>
      <c r="I38" s="277"/>
      <c r="J38" s="27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3">
        <v>109440</v>
      </c>
      <c r="G39" s="277"/>
      <c r="H39" s="277"/>
      <c r="I39" s="277"/>
      <c r="J39" s="27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3">
        <v>115200</v>
      </c>
      <c r="G40" s="277"/>
      <c r="H40" s="277"/>
      <c r="I40" s="277"/>
      <c r="J40" s="278"/>
    </row>
    <row r="41" spans="1:10" ht="36" customHeight="1" outlineLevel="1" x14ac:dyDescent="0.25">
      <c r="A41" s="7"/>
      <c r="B41" s="52" t="s">
        <v>232</v>
      </c>
      <c r="C41" s="96"/>
      <c r="D41" s="96"/>
      <c r="E41" s="97"/>
      <c r="F41" s="193">
        <v>120960</v>
      </c>
      <c r="G41" s="277"/>
      <c r="H41" s="277"/>
      <c r="I41" s="277"/>
      <c r="J41" s="278"/>
    </row>
    <row r="42" spans="1:10" ht="36" customHeight="1" outlineLevel="1" x14ac:dyDescent="0.25">
      <c r="A42" s="7"/>
      <c r="B42" s="52" t="s">
        <v>233</v>
      </c>
      <c r="C42" s="96"/>
      <c r="D42" s="96"/>
      <c r="E42" s="97"/>
      <c r="F42" s="193">
        <v>126720</v>
      </c>
      <c r="G42" s="277"/>
      <c r="H42" s="277"/>
      <c r="I42" s="277"/>
      <c r="J42" s="278"/>
    </row>
    <row r="43" spans="1:10" ht="36" customHeight="1" outlineLevel="1" x14ac:dyDescent="0.25">
      <c r="A43" s="7"/>
      <c r="B43" s="52" t="s">
        <v>234</v>
      </c>
      <c r="C43" s="96"/>
      <c r="D43" s="96"/>
      <c r="E43" s="97"/>
      <c r="F43" s="193">
        <v>132480</v>
      </c>
      <c r="G43" s="277"/>
      <c r="H43" s="277"/>
      <c r="I43" s="277"/>
      <c r="J43" s="278"/>
    </row>
    <row r="44" spans="1:10" ht="36" customHeight="1" outlineLevel="1" x14ac:dyDescent="0.25">
      <c r="A44" s="7"/>
      <c r="B44" s="52" t="s">
        <v>235</v>
      </c>
      <c r="C44" s="96"/>
      <c r="D44" s="96"/>
      <c r="E44" s="97"/>
      <c r="F44" s="193">
        <v>138240</v>
      </c>
      <c r="G44" s="277"/>
      <c r="H44" s="277"/>
      <c r="I44" s="277"/>
      <c r="J44" s="278"/>
    </row>
    <row r="45" spans="1:10" ht="36" customHeight="1" outlineLevel="1" x14ac:dyDescent="0.25">
      <c r="A45" s="7"/>
      <c r="B45" s="52" t="s">
        <v>236</v>
      </c>
      <c r="C45" s="96"/>
      <c r="D45" s="96"/>
      <c r="E45" s="97"/>
      <c r="F45" s="193">
        <v>144000</v>
      </c>
      <c r="G45" s="277"/>
      <c r="H45" s="277"/>
      <c r="I45" s="277"/>
      <c r="J45" s="278"/>
    </row>
    <row r="46" spans="1:10" ht="36" customHeight="1" outlineLevel="1" x14ac:dyDescent="0.25">
      <c r="A46" s="7"/>
      <c r="B46" s="52" t="s">
        <v>247</v>
      </c>
      <c r="C46" s="96"/>
      <c r="D46" s="96"/>
      <c r="E46" s="97"/>
      <c r="F46" s="193">
        <v>149760</v>
      </c>
      <c r="G46" s="277"/>
      <c r="H46" s="277"/>
      <c r="I46" s="277"/>
      <c r="J46" s="278"/>
    </row>
    <row r="47" spans="1:10" ht="36" customHeight="1" outlineLevel="1" x14ac:dyDescent="0.25">
      <c r="A47" s="7"/>
      <c r="B47" s="52" t="s">
        <v>248</v>
      </c>
      <c r="C47" s="96"/>
      <c r="D47" s="96"/>
      <c r="E47" s="97"/>
      <c r="F47" s="193">
        <v>155520</v>
      </c>
      <c r="G47" s="277"/>
      <c r="H47" s="277"/>
      <c r="I47" s="277"/>
      <c r="J47" s="278"/>
    </row>
    <row r="48" spans="1:10" ht="36" customHeight="1" outlineLevel="1" x14ac:dyDescent="0.25">
      <c r="A48" s="7"/>
      <c r="B48" s="52" t="s">
        <v>249</v>
      </c>
      <c r="C48" s="96"/>
      <c r="D48" s="96"/>
      <c r="E48" s="97"/>
      <c r="F48" s="193">
        <v>161280</v>
      </c>
      <c r="G48" s="277"/>
      <c r="H48" s="277"/>
      <c r="I48" s="277"/>
      <c r="J48" s="278"/>
    </row>
    <row r="49" spans="1:10" ht="36" customHeight="1" outlineLevel="1" x14ac:dyDescent="0.25">
      <c r="A49" s="7"/>
      <c r="B49" s="52" t="s">
        <v>250</v>
      </c>
      <c r="C49" s="96"/>
      <c r="D49" s="96"/>
      <c r="E49" s="97"/>
      <c r="F49" s="193">
        <v>167040</v>
      </c>
      <c r="G49" s="277"/>
      <c r="H49" s="277"/>
      <c r="I49" s="277"/>
      <c r="J49" s="278"/>
    </row>
    <row r="50" spans="1:10" ht="36" customHeight="1" outlineLevel="1" x14ac:dyDescent="0.25">
      <c r="A50" s="7"/>
      <c r="B50" s="52" t="s">
        <v>251</v>
      </c>
      <c r="C50" s="96"/>
      <c r="D50" s="96"/>
      <c r="E50" s="97"/>
      <c r="F50" s="193">
        <v>172800</v>
      </c>
      <c r="G50" s="277"/>
      <c r="H50" s="277"/>
      <c r="I50" s="277"/>
      <c r="J50" s="278"/>
    </row>
    <row r="51" spans="1:10" ht="36" customHeight="1" outlineLevel="1" x14ac:dyDescent="0.25">
      <c r="A51" s="7"/>
      <c r="B51" s="52" t="s">
        <v>258</v>
      </c>
      <c r="C51" s="96"/>
      <c r="D51" s="96"/>
      <c r="E51" s="97"/>
      <c r="F51" s="193">
        <v>178560</v>
      </c>
      <c r="G51" s="277"/>
      <c r="H51" s="277"/>
      <c r="I51" s="277"/>
      <c r="J51" s="278"/>
    </row>
    <row r="52" spans="1:10" ht="36" customHeight="1" outlineLevel="1" x14ac:dyDescent="0.25">
      <c r="A52" s="7"/>
      <c r="B52" s="52" t="s">
        <v>259</v>
      </c>
      <c r="C52" s="96"/>
      <c r="D52" s="96"/>
      <c r="E52" s="97"/>
      <c r="F52" s="193">
        <v>184320</v>
      </c>
      <c r="G52" s="277"/>
      <c r="H52" s="277"/>
      <c r="I52" s="277"/>
      <c r="J52" s="278"/>
    </row>
    <row r="53" spans="1:10" ht="36" customHeight="1" outlineLevel="1" x14ac:dyDescent="0.25">
      <c r="A53" s="7"/>
      <c r="B53" s="52" t="s">
        <v>260</v>
      </c>
      <c r="C53" s="96"/>
      <c r="D53" s="96"/>
      <c r="E53" s="97"/>
      <c r="F53" s="193">
        <v>190080</v>
      </c>
      <c r="G53" s="277"/>
      <c r="H53" s="277"/>
      <c r="I53" s="277"/>
      <c r="J53" s="278"/>
    </row>
    <row r="54" spans="1:10" ht="36" customHeight="1" outlineLevel="1" x14ac:dyDescent="0.25">
      <c r="A54" s="7"/>
      <c r="B54" s="52" t="s">
        <v>261</v>
      </c>
      <c r="C54" s="96"/>
      <c r="D54" s="96"/>
      <c r="E54" s="97"/>
      <c r="F54" s="193">
        <v>195840</v>
      </c>
      <c r="G54" s="277"/>
      <c r="H54" s="277"/>
      <c r="I54" s="277"/>
      <c r="J54" s="278"/>
    </row>
    <row r="55" spans="1:10" ht="36" customHeight="1" outlineLevel="1" thickBot="1" x14ac:dyDescent="0.3">
      <c r="A55" s="7"/>
      <c r="B55" s="52" t="s">
        <v>262</v>
      </c>
      <c r="C55" s="96"/>
      <c r="D55" s="96"/>
      <c r="E55" s="97"/>
      <c r="F55" s="193">
        <v>201600</v>
      </c>
      <c r="G55" s="277"/>
      <c r="H55" s="277"/>
      <c r="I55" s="277"/>
      <c r="J55" s="278"/>
    </row>
    <row r="56" spans="1:10" ht="36" customHeight="1" thickBot="1" x14ac:dyDescent="0.3">
      <c r="A56" s="7"/>
      <c r="B56" s="384" t="s">
        <v>142</v>
      </c>
      <c r="C56" s="385"/>
      <c r="D56" s="385"/>
      <c r="E56" s="386"/>
      <c r="F56" s="198" t="str">
        <f>"Цена от "&amp;MIN(F57:F66)&amp;" до "&amp;MAX(F57:F66)</f>
        <v>Цена от 1800 до 47520</v>
      </c>
      <c r="G56" s="504"/>
      <c r="H56" s="504"/>
      <c r="I56" s="504"/>
      <c r="J56" s="505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6">
        <v>6048</v>
      </c>
      <c r="G57" s="432"/>
      <c r="H57" s="432"/>
      <c r="I57" s="432"/>
      <c r="J57" s="433"/>
    </row>
    <row r="58" spans="1:10" ht="36" customHeight="1" x14ac:dyDescent="0.25">
      <c r="A58" s="7"/>
      <c r="B58" s="52" t="s">
        <v>210</v>
      </c>
      <c r="C58" s="96"/>
      <c r="D58" s="96"/>
      <c r="E58" s="97"/>
      <c r="F58" s="193">
        <v>2160</v>
      </c>
      <c r="G58" s="277"/>
      <c r="H58" s="277"/>
      <c r="I58" s="277"/>
      <c r="J58" s="278"/>
    </row>
    <row r="59" spans="1:10" ht="36" customHeight="1" x14ac:dyDescent="0.25">
      <c r="A59" s="7"/>
      <c r="B59" s="52" t="s">
        <v>145</v>
      </c>
      <c r="C59" s="96"/>
      <c r="D59" s="96"/>
      <c r="E59" s="97"/>
      <c r="F59" s="193">
        <v>47520</v>
      </c>
      <c r="G59" s="277"/>
      <c r="H59" s="277"/>
      <c r="I59" s="277"/>
      <c r="J59" s="278"/>
    </row>
    <row r="60" spans="1:10" ht="36" customHeight="1" x14ac:dyDescent="0.25">
      <c r="A60" s="7"/>
      <c r="B60" s="52" t="s">
        <v>146</v>
      </c>
      <c r="C60" s="96"/>
      <c r="D60" s="96"/>
      <c r="E60" s="97"/>
      <c r="F60" s="193">
        <v>9360</v>
      </c>
      <c r="G60" s="277"/>
      <c r="H60" s="277"/>
      <c r="I60" s="277"/>
      <c r="J60" s="278"/>
    </row>
    <row r="61" spans="1:10" ht="36" customHeight="1" x14ac:dyDescent="0.25">
      <c r="A61" s="7"/>
      <c r="B61" s="52" t="s">
        <v>147</v>
      </c>
      <c r="C61" s="96"/>
      <c r="D61" s="96"/>
      <c r="E61" s="97"/>
      <c r="F61" s="193">
        <v>31680</v>
      </c>
      <c r="G61" s="277"/>
      <c r="H61" s="277"/>
      <c r="I61" s="277"/>
      <c r="J61" s="278"/>
    </row>
    <row r="62" spans="1:10" ht="36" customHeight="1" x14ac:dyDescent="0.25">
      <c r="A62" s="7"/>
      <c r="B62" s="52" t="s">
        <v>148</v>
      </c>
      <c r="C62" s="96"/>
      <c r="D62" s="96"/>
      <c r="E62" s="97"/>
      <c r="F62" s="193">
        <v>1800</v>
      </c>
      <c r="G62" s="277"/>
      <c r="H62" s="277"/>
      <c r="I62" s="277"/>
      <c r="J62" s="278"/>
    </row>
    <row r="63" spans="1:10" ht="36" customHeight="1" x14ac:dyDescent="0.25">
      <c r="A63" s="7"/>
      <c r="B63" s="52" t="s">
        <v>149</v>
      </c>
      <c r="C63" s="96"/>
      <c r="D63" s="96"/>
      <c r="E63" s="97"/>
      <c r="F63" s="193">
        <v>1800</v>
      </c>
      <c r="G63" s="277"/>
      <c r="H63" s="277"/>
      <c r="I63" s="277"/>
      <c r="J63" s="278"/>
    </row>
    <row r="64" spans="1:10" ht="36" customHeight="1" x14ac:dyDescent="0.25">
      <c r="A64" s="7"/>
      <c r="B64" s="52" t="s">
        <v>150</v>
      </c>
      <c r="C64" s="96"/>
      <c r="D64" s="96"/>
      <c r="E64" s="97"/>
      <c r="F64" s="193">
        <v>3600</v>
      </c>
      <c r="G64" s="277"/>
      <c r="H64" s="277"/>
      <c r="I64" s="277"/>
      <c r="J64" s="278"/>
    </row>
    <row r="65" spans="1:10" ht="36" customHeight="1" x14ac:dyDescent="0.25">
      <c r="A65" s="7"/>
      <c r="B65" s="52" t="s">
        <v>151</v>
      </c>
      <c r="C65" s="96"/>
      <c r="D65" s="96"/>
      <c r="E65" s="97"/>
      <c r="F65" s="193">
        <v>5400</v>
      </c>
      <c r="G65" s="277"/>
      <c r="H65" s="277"/>
      <c r="I65" s="277"/>
      <c r="J65" s="278"/>
    </row>
    <row r="66" spans="1:10" ht="36" customHeight="1" thickBot="1" x14ac:dyDescent="0.3">
      <c r="A66" s="7"/>
      <c r="B66" s="387" t="s">
        <v>152</v>
      </c>
      <c r="C66" s="388"/>
      <c r="D66" s="388"/>
      <c r="E66" s="389"/>
      <c r="F66" s="199">
        <v>26640</v>
      </c>
      <c r="G66" s="506"/>
      <c r="H66" s="506"/>
      <c r="I66" s="506"/>
      <c r="J66" s="5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204" t="str">
        <f>"Цена от "&amp;MIN(F71,F75:J76,H109,F77:J88)&amp;" до "&amp;MAX(F71,F75:J76,H109,F77:J88)</f>
        <v>Цена от 3240 до 123840</v>
      </c>
      <c r="G69" s="239"/>
      <c r="H69" s="239"/>
      <c r="I69" s="239"/>
      <c r="J69" s="240"/>
    </row>
    <row r="70" spans="1:10" ht="24" customHeight="1" thickBot="1" x14ac:dyDescent="0.3">
      <c r="A70" s="7"/>
      <c r="B70" s="27"/>
      <c r="C70" s="28"/>
      <c r="D70" s="28"/>
      <c r="E70" s="29"/>
      <c r="F70" s="184"/>
      <c r="G70" s="210"/>
      <c r="H70" s="210"/>
      <c r="I70" s="210"/>
      <c r="J70" s="211"/>
    </row>
    <row r="71" spans="1:10" ht="36" customHeight="1" x14ac:dyDescent="0.25">
      <c r="A71" s="7"/>
      <c r="B71" s="30" t="s">
        <v>156</v>
      </c>
      <c r="C71" s="234"/>
      <c r="D71" s="234"/>
      <c r="E71" s="235"/>
      <c r="F71" s="189">
        <v>25200</v>
      </c>
      <c r="G71" s="394"/>
      <c r="H71" s="394"/>
      <c r="I71" s="394"/>
      <c r="J71" s="395"/>
    </row>
    <row r="72" spans="1:10" ht="36" customHeight="1" thickBot="1" x14ac:dyDescent="0.3">
      <c r="A72" s="7"/>
      <c r="B72" s="236" t="s">
        <v>157</v>
      </c>
      <c r="C72" s="237"/>
      <c r="D72" s="237"/>
      <c r="E72" s="238"/>
      <c r="F72" s="191">
        <v>2520</v>
      </c>
      <c r="G72" s="413"/>
      <c r="H72" s="413"/>
      <c r="I72" s="413"/>
      <c r="J72" s="414"/>
    </row>
    <row r="73" spans="1:10" ht="36" customHeight="1" thickBot="1" x14ac:dyDescent="0.3">
      <c r="A73" s="7"/>
      <c r="B73" s="236" t="s">
        <v>158</v>
      </c>
      <c r="C73" s="237"/>
      <c r="D73" s="237"/>
      <c r="E73" s="238"/>
      <c r="F73" s="191">
        <v>6300</v>
      </c>
      <c r="G73" s="413"/>
      <c r="H73" s="413"/>
      <c r="I73" s="413"/>
      <c r="J73" s="414"/>
    </row>
    <row r="74" spans="1:10" ht="24" customHeight="1" thickBot="1" x14ac:dyDescent="0.3">
      <c r="A74" s="7"/>
      <c r="B74" s="27"/>
      <c r="C74" s="28"/>
      <c r="D74" s="28"/>
      <c r="E74" s="29"/>
      <c r="F74" s="184"/>
      <c r="G74" s="210"/>
      <c r="H74" s="210"/>
      <c r="I74" s="210"/>
      <c r="J74" s="211"/>
    </row>
    <row r="75" spans="1:10" ht="36" customHeight="1" x14ac:dyDescent="0.25">
      <c r="A75" s="7" t="s">
        <v>111</v>
      </c>
      <c r="B75" s="30" t="s">
        <v>159</v>
      </c>
      <c r="C75" s="234"/>
      <c r="D75" s="234"/>
      <c r="E75" s="235"/>
      <c r="F75" s="189">
        <v>23040</v>
      </c>
      <c r="G75" s="394"/>
      <c r="H75" s="394"/>
      <c r="I75" s="394"/>
      <c r="J75" s="395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93">
        <v>31500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3">
        <v>31500</v>
      </c>
      <c r="G77" s="277"/>
      <c r="H77" s="277"/>
      <c r="I77" s="277"/>
      <c r="J77" s="27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3">
        <v>61020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3">
        <v>73224</v>
      </c>
      <c r="G79" s="277"/>
      <c r="H79" s="277"/>
      <c r="I79" s="277"/>
      <c r="J79" s="27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3">
        <v>31500</v>
      </c>
      <c r="G80" s="277"/>
      <c r="H80" s="277"/>
      <c r="I80" s="277"/>
      <c r="J80" s="27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3">
        <v>31500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3">
        <v>31500</v>
      </c>
      <c r="G82" s="277"/>
      <c r="H82" s="277"/>
      <c r="I82" s="277"/>
      <c r="J82" s="278"/>
    </row>
    <row r="83" spans="1:10" ht="36" customHeight="1" x14ac:dyDescent="0.25">
      <c r="A83" s="7"/>
      <c r="B83" s="78" t="s">
        <v>167</v>
      </c>
      <c r="C83" s="79"/>
      <c r="D83" s="79"/>
      <c r="E83" s="36"/>
      <c r="F83" s="193">
        <v>73224</v>
      </c>
      <c r="G83" s="277"/>
      <c r="H83" s="277"/>
      <c r="I83" s="277"/>
      <c r="J83" s="27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93">
        <v>3240</v>
      </c>
      <c r="G84" s="277"/>
      <c r="H84" s="277"/>
      <c r="I84" s="277"/>
      <c r="J84" s="278"/>
    </row>
    <row r="85" spans="1:10" ht="36" customHeight="1" x14ac:dyDescent="0.25">
      <c r="A85" s="7"/>
      <c r="B85" s="52" t="s">
        <v>169</v>
      </c>
      <c r="C85" s="96"/>
      <c r="D85" s="96"/>
      <c r="E85" s="97"/>
      <c r="F85" s="193">
        <v>25920</v>
      </c>
      <c r="G85" s="277"/>
      <c r="H85" s="277"/>
      <c r="I85" s="277"/>
      <c r="J85" s="278"/>
    </row>
    <row r="86" spans="1:10" ht="36" customHeight="1" x14ac:dyDescent="0.25">
      <c r="B86" s="52" t="s">
        <v>170</v>
      </c>
      <c r="C86" s="96"/>
      <c r="D86" s="96"/>
      <c r="E86" s="97"/>
      <c r="F86" s="193">
        <v>20880</v>
      </c>
      <c r="G86" s="277"/>
      <c r="H86" s="277"/>
      <c r="I86" s="277"/>
      <c r="J86" s="27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93">
        <v>123840</v>
      </c>
      <c r="G87" s="277"/>
      <c r="H87" s="277"/>
      <c r="I87" s="277"/>
      <c r="J87" s="27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3">
        <v>38160</v>
      </c>
      <c r="G88" s="277"/>
      <c r="H88" s="277"/>
      <c r="I88" s="277"/>
      <c r="J88" s="27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93">
        <v>6048</v>
      </c>
      <c r="G89" s="277"/>
      <c r="H89" s="277"/>
      <c r="I89" s="277"/>
      <c r="J89" s="278"/>
    </row>
    <row r="90" spans="1:10" ht="36" customHeight="1" x14ac:dyDescent="0.25">
      <c r="A90" s="7"/>
      <c r="B90" s="76" t="s">
        <v>174</v>
      </c>
      <c r="C90" s="77"/>
      <c r="D90" s="77"/>
      <c r="E90" s="54"/>
      <c r="F90" s="193">
        <v>72000</v>
      </c>
      <c r="G90" s="277"/>
      <c r="H90" s="277"/>
      <c r="I90" s="277"/>
      <c r="J90" s="278"/>
    </row>
    <row r="91" spans="1:10" ht="36" customHeight="1" x14ac:dyDescent="0.25">
      <c r="A91" s="7"/>
      <c r="B91" s="76" t="s">
        <v>175</v>
      </c>
      <c r="C91" s="77"/>
      <c r="D91" s="77"/>
      <c r="E91" s="53"/>
      <c r="F91" s="193">
        <v>27000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93">
        <v>41760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3">
        <v>56880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3">
        <v>56880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3">
        <v>110160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3">
        <v>132192</v>
      </c>
      <c r="G96" s="277"/>
      <c r="H96" s="277"/>
      <c r="I96" s="277"/>
      <c r="J96" s="27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3">
        <v>56880</v>
      </c>
      <c r="G97" s="277"/>
      <c r="H97" s="277"/>
      <c r="I97" s="277"/>
      <c r="J97" s="27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3">
        <v>56880</v>
      </c>
      <c r="G98" s="277"/>
      <c r="H98" s="277"/>
      <c r="I98" s="277"/>
      <c r="J98" s="27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3">
        <v>56880</v>
      </c>
      <c r="G99" s="277"/>
      <c r="H99" s="277"/>
      <c r="I99" s="277"/>
      <c r="J99" s="27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3">
        <v>6480</v>
      </c>
      <c r="G100" s="277"/>
      <c r="H100" s="277"/>
      <c r="I100" s="277"/>
      <c r="J100" s="27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3">
        <v>223200</v>
      </c>
      <c r="G101" s="277"/>
      <c r="H101" s="277"/>
      <c r="I101" s="277"/>
      <c r="J101" s="278"/>
    </row>
    <row r="102" spans="1:10" ht="36" customHeight="1" thickBot="1" x14ac:dyDescent="0.3">
      <c r="A102" s="7" t="s">
        <v>113</v>
      </c>
      <c r="B102" s="236" t="s">
        <v>186</v>
      </c>
      <c r="C102" s="237"/>
      <c r="D102" s="237"/>
      <c r="E102" s="238"/>
      <c r="F102" s="191">
        <v>69120</v>
      </c>
      <c r="G102" s="413"/>
      <c r="H102" s="413"/>
      <c r="I102" s="413"/>
      <c r="J102" s="414"/>
    </row>
    <row r="103" spans="1:10" ht="36" customHeight="1" thickBot="1" x14ac:dyDescent="0.3">
      <c r="A103" s="7"/>
      <c r="B103" s="215" t="s">
        <v>187</v>
      </c>
      <c r="C103" s="216"/>
      <c r="D103" s="216"/>
      <c r="E103" s="217"/>
      <c r="F103" s="212"/>
      <c r="G103" s="213"/>
      <c r="H103" s="213"/>
      <c r="I103" s="213"/>
      <c r="J103" s="214"/>
    </row>
    <row r="104" spans="1:10" ht="22.5" customHeight="1" thickBot="1" x14ac:dyDescent="0.3">
      <c r="A104" s="7" t="s">
        <v>111</v>
      </c>
      <c r="B104" s="170" t="s">
        <v>188</v>
      </c>
      <c r="C104" s="171"/>
      <c r="D104" s="171"/>
      <c r="E104" s="171"/>
      <c r="F104" s="171"/>
      <c r="G104" s="171"/>
      <c r="H104" s="171"/>
      <c r="I104" s="171"/>
      <c r="J104" s="172"/>
    </row>
    <row r="105" spans="1:10" ht="36" customHeight="1" x14ac:dyDescent="0.25">
      <c r="A105" s="7"/>
      <c r="B105" s="34" t="s">
        <v>189</v>
      </c>
      <c r="C105" s="173"/>
      <c r="D105" s="173"/>
      <c r="E105" s="174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12"/>
      <c r="G108" s="213"/>
      <c r="H108" s="213"/>
      <c r="I108" s="213"/>
      <c r="J108" s="214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8">
        <f>H109*1.2</f>
        <v>14688</v>
      </c>
      <c r="G109" s="219">
        <f>H109*1.1</f>
        <v>13464.000000000002</v>
      </c>
      <c r="H109" s="219">
        <v>12240</v>
      </c>
      <c r="I109" s="219">
        <f>H109*0.75</f>
        <v>9180</v>
      </c>
      <c r="J109" s="220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93">
        <v>12240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93">
        <v>40320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8">
        <f>H112*1.2</f>
        <v>26784</v>
      </c>
      <c r="G112" s="219">
        <f>H112*1.1</f>
        <v>24552.000000000004</v>
      </c>
      <c r="H112" s="219">
        <v>22320</v>
      </c>
      <c r="I112" s="219">
        <f>H112*0.75</f>
        <v>16740</v>
      </c>
      <c r="J112" s="220">
        <f>H112*0.5</f>
        <v>11160</v>
      </c>
    </row>
    <row r="113" spans="1:10" ht="36" customHeight="1" x14ac:dyDescent="0.25">
      <c r="A113" s="7" t="s">
        <v>113</v>
      </c>
      <c r="B113" s="52" t="s">
        <v>229</v>
      </c>
      <c r="C113" s="96"/>
      <c r="D113" s="96"/>
      <c r="E113" s="97"/>
      <c r="F113" s="193">
        <v>22320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93">
        <v>72720</v>
      </c>
      <c r="G114" s="277"/>
      <c r="H114" s="277"/>
      <c r="I114" s="277"/>
      <c r="J114" s="27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93">
        <v>12240</v>
      </c>
      <c r="G115" s="277"/>
      <c r="H115" s="277"/>
      <c r="I115" s="277"/>
      <c r="J115" s="27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9"/>
      <c r="G116" s="326"/>
      <c r="H116" s="326"/>
      <c r="I116" s="326"/>
      <c r="J116" s="327"/>
    </row>
    <row r="117" spans="1:10" ht="36" customHeight="1" thickBot="1" x14ac:dyDescent="0.3">
      <c r="A117" s="7"/>
      <c r="B117" s="121" t="s">
        <v>188</v>
      </c>
      <c r="C117" s="122"/>
      <c r="D117" s="122"/>
      <c r="E117" s="122"/>
      <c r="F117" s="122"/>
      <c r="G117" s="122"/>
      <c r="H117" s="122"/>
      <c r="I117" s="122"/>
      <c r="J117" s="123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4"/>
      <c r="C124" s="125"/>
      <c r="D124" s="125"/>
      <c r="E124" s="125"/>
      <c r="F124" s="126"/>
      <c r="G124" s="126"/>
      <c r="H124" s="126"/>
      <c r="I124" s="126"/>
      <c r="J124" s="126"/>
    </row>
    <row r="125" spans="1:10" ht="56.25" customHeight="1" x14ac:dyDescent="0.25">
      <c r="A125" s="7"/>
      <c r="B125" s="127" t="s">
        <v>252</v>
      </c>
      <c r="C125" s="127"/>
      <c r="D125" s="127"/>
      <c r="E125" s="127"/>
      <c r="F125" s="127"/>
      <c r="G125" s="127"/>
      <c r="H125" s="127"/>
      <c r="I125" s="127"/>
      <c r="J125" s="127"/>
    </row>
    <row r="126" spans="1:10" ht="41.25" customHeight="1" x14ac:dyDescent="0.25">
      <c r="A126" s="7"/>
      <c r="B126" s="127" t="s">
        <v>207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21" x14ac:dyDescent="0.25">
      <c r="A127" s="7" t="s">
        <v>113</v>
      </c>
      <c r="B127" s="129" t="s">
        <v>256</v>
      </c>
      <c r="C127" s="129"/>
      <c r="D127" s="129"/>
      <c r="E127" s="129"/>
      <c r="F127" s="129"/>
      <c r="G127" s="129"/>
      <c r="H127" s="129"/>
      <c r="I127" s="129"/>
      <c r="J127" s="129"/>
    </row>
    <row r="128" spans="1:10" ht="42" customHeight="1" x14ac:dyDescent="0.25">
      <c r="A128" s="7"/>
      <c r="B128" s="131" t="s">
        <v>209</v>
      </c>
      <c r="C128" s="131"/>
      <c r="D128" s="131"/>
      <c r="E128" s="131"/>
      <c r="F128" s="131"/>
      <c r="G128" s="131"/>
      <c r="H128" s="131"/>
      <c r="I128" s="131"/>
      <c r="J128" s="131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9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491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1" t="s">
        <v>211</v>
      </c>
      <c r="C55" s="202"/>
      <c r="D55" s="202"/>
      <c r="E55" s="203"/>
      <c r="F55" s="212" t="str">
        <f>"Цена от "&amp;MIN(F57,F61:J62,H95,F63:J74)&amp;" до "&amp;MAX(F57,F61:J62,H95,F63:J74)</f>
        <v>Цена от 3312 до 123840</v>
      </c>
      <c r="G55" s="213"/>
      <c r="H55" s="213"/>
      <c r="I55" s="213"/>
      <c r="J55" s="214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51840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62208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85680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102816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5" t="s">
        <v>187</v>
      </c>
      <c r="C89" s="216"/>
      <c r="D89" s="216"/>
      <c r="E89" s="217"/>
      <c r="F89" s="212"/>
      <c r="G89" s="213"/>
      <c r="H89" s="213"/>
      <c r="I89" s="213"/>
      <c r="J89" s="214"/>
    </row>
    <row r="90" spans="1:10" ht="22.5" customHeight="1" thickBot="1" x14ac:dyDescent="0.3">
      <c r="A90" s="7" t="s">
        <v>111</v>
      </c>
      <c r="B90" s="170" t="s">
        <v>188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189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12"/>
      <c r="G94" s="213"/>
      <c r="H94" s="213"/>
      <c r="I94" s="213"/>
      <c r="J94" s="214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8">
        <f>H95*1.2</f>
        <v>36547.199999999997</v>
      </c>
      <c r="G95" s="219">
        <f>H95*1.1</f>
        <v>33501.600000000006</v>
      </c>
      <c r="H95" s="219">
        <v>30456</v>
      </c>
      <c r="I95" s="219">
        <f>H95*0.75</f>
        <v>22842</v>
      </c>
      <c r="J95" s="220">
        <f>H95*0.5</f>
        <v>15228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13248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60480</v>
      </c>
      <c r="G98" s="219">
        <f>H98*1.1</f>
        <v>55440.000000000007</v>
      </c>
      <c r="H98" s="219">
        <v>50400</v>
      </c>
      <c r="I98" s="219">
        <f>H98*0.75</f>
        <v>37800</v>
      </c>
      <c r="J98" s="220">
        <f>H98*0.5</f>
        <v>25200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191">
        <v>13248</v>
      </c>
      <c r="G101" s="413"/>
      <c r="H101" s="413"/>
      <c r="I101" s="413"/>
      <c r="J101" s="414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188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252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207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256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209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8"/>
      <c r="C19" s="159"/>
      <c r="D19" s="159"/>
      <c r="E19" s="160"/>
      <c r="F19" s="161"/>
      <c r="G19" s="162"/>
      <c r="H19" s="162"/>
      <c r="I19" s="162"/>
      <c r="J19" s="163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"&amp;MIN(F56,F60:J61,H93,F62:J73)&amp;" до "&amp;MAX(F56,F60:J61,H93,F62:J73)</f>
        <v>Цена от 3024 до 56664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253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313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21" t="s">
        <v>188</v>
      </c>
      <c r="C100" s="122"/>
      <c r="D100" s="122"/>
      <c r="E100" s="122"/>
      <c r="F100" s="122"/>
      <c r="G100" s="122"/>
      <c r="H100" s="122"/>
      <c r="I100" s="122"/>
      <c r="J100" s="123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4"/>
      <c r="C107" s="125"/>
      <c r="D107" s="125"/>
      <c r="E107" s="125"/>
      <c r="F107" s="126"/>
      <c r="G107" s="126"/>
      <c r="H107" s="126"/>
      <c r="I107" s="126"/>
      <c r="J107" s="126"/>
    </row>
    <row r="108" spans="1:10" ht="67.5" customHeight="1" x14ac:dyDescent="0.25">
      <c r="A108" s="7"/>
      <c r="B108" s="127" t="s">
        <v>317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21" x14ac:dyDescent="0.25">
      <c r="A109" s="7" t="s">
        <v>113</v>
      </c>
      <c r="B109" s="129" t="s">
        <v>256</v>
      </c>
      <c r="C109" s="129"/>
      <c r="D109" s="129"/>
      <c r="E109" s="129"/>
      <c r="F109" s="129"/>
      <c r="G109" s="129"/>
      <c r="H109" s="129"/>
      <c r="I109" s="129"/>
      <c r="J109" s="129"/>
    </row>
    <row r="110" spans="1:10" ht="42" customHeight="1" x14ac:dyDescent="0.25">
      <c r="A110" s="7"/>
      <c r="B110" s="131" t="s">
        <v>209</v>
      </c>
      <c r="C110" s="131"/>
      <c r="D110" s="131"/>
      <c r="E110" s="131"/>
      <c r="F110" s="131"/>
      <c r="G110" s="131"/>
      <c r="H110" s="131"/>
      <c r="I110" s="131"/>
      <c r="J110" s="131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4284 до 60732</v>
      </c>
      <c r="G64" s="213"/>
      <c r="H64" s="213"/>
      <c r="I64" s="213"/>
      <c r="J64" s="214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93">
        <v>15300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25920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43326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51984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6390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10188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93">
        <v>60732</v>
      </c>
      <c r="G77" s="277"/>
      <c r="H77" s="277"/>
      <c r="I77" s="277"/>
      <c r="J77" s="278"/>
    </row>
    <row r="78" spans="1:10" ht="36" customHeight="1" x14ac:dyDescent="0.25">
      <c r="A78" s="7"/>
      <c r="B78" s="78" t="s">
        <v>167</v>
      </c>
      <c r="C78" s="79"/>
      <c r="D78" s="79"/>
      <c r="E78" s="36"/>
      <c r="F78" s="193">
        <v>46872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93">
        <v>4284</v>
      </c>
      <c r="G79" s="277"/>
      <c r="H79" s="277"/>
      <c r="I79" s="277"/>
      <c r="J79" s="278"/>
    </row>
    <row r="80" spans="1:10" ht="36" customHeight="1" x14ac:dyDescent="0.25">
      <c r="A80" s="7"/>
      <c r="B80" s="52" t="s">
        <v>169</v>
      </c>
      <c r="C80" s="96"/>
      <c r="D80" s="96"/>
      <c r="E80" s="97"/>
      <c r="F80" s="193">
        <v>15300</v>
      </c>
      <c r="G80" s="277"/>
      <c r="H80" s="277"/>
      <c r="I80" s="277"/>
      <c r="J80" s="278"/>
    </row>
    <row r="81" spans="1:10" ht="36" customHeight="1" x14ac:dyDescent="0.25">
      <c r="B81" s="52" t="s">
        <v>170</v>
      </c>
      <c r="C81" s="96"/>
      <c r="D81" s="96"/>
      <c r="E81" s="97"/>
      <c r="F81" s="193">
        <v>10188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93">
        <v>43758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17496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93">
        <v>4644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193">
        <v>45360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193">
        <v>21600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3">
        <v>36720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21600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36720</v>
      </c>
      <c r="G89" s="277"/>
      <c r="H89" s="277"/>
      <c r="I89" s="277"/>
      <c r="J89" s="27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61200</v>
      </c>
      <c r="G90" s="277"/>
      <c r="H90" s="277"/>
      <c r="I90" s="277"/>
      <c r="J90" s="27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73440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9360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14400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85680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6480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61920</v>
      </c>
      <c r="G96" s="277"/>
      <c r="H96" s="277"/>
      <c r="I96" s="277"/>
      <c r="J96" s="27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93">
        <v>25200</v>
      </c>
      <c r="G97" s="277"/>
      <c r="H97" s="277"/>
      <c r="I97" s="277"/>
      <c r="J97" s="278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20995.200000000001</v>
      </c>
      <c r="G104" s="219">
        <f>H104*1.1</f>
        <v>19245.600000000002</v>
      </c>
      <c r="H104" s="219">
        <v>17496</v>
      </c>
      <c r="I104" s="219">
        <f>H104*0.75</f>
        <v>13122</v>
      </c>
      <c r="J104" s="220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30240</v>
      </c>
      <c r="G107" s="219">
        <f>H107*1.1</f>
        <v>27720.000000000004</v>
      </c>
      <c r="H107" s="219">
        <v>25200</v>
      </c>
      <c r="I107" s="219">
        <f>H107*0.75</f>
        <v>18900</v>
      </c>
      <c r="J107" s="220">
        <f>H107*0.5</f>
        <v>12600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93">
        <v>17496</v>
      </c>
      <c r="G110" s="277"/>
      <c r="H110" s="277"/>
      <c r="I110" s="277"/>
      <c r="J110" s="27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3600 до 138600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138600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42552</v>
      </c>
      <c r="G94" s="219">
        <f>H94*1.1</f>
        <v>39006</v>
      </c>
      <c r="H94" s="219">
        <v>35460</v>
      </c>
      <c r="I94" s="219">
        <f>H94*0.75</f>
        <v>26595</v>
      </c>
      <c r="J94" s="220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59616</v>
      </c>
      <c r="G97" s="219">
        <f>H97*1.1</f>
        <v>54648.000000000007</v>
      </c>
      <c r="H97" s="219">
        <v>49680</v>
      </c>
      <c r="I97" s="219">
        <f>H97*0.75</f>
        <v>37260</v>
      </c>
      <c r="J97" s="220">
        <f>H97*0.5</f>
        <v>24840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3564 до 39916,8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16380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33264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33264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39916.800000000003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16380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16380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39672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36000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3564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11700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7812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32580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9936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3312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27090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18000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28080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23040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46800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46800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56160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23040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23040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56160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46080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14400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14385.6</v>
      </c>
      <c r="G94" s="219">
        <f>H94*1.1</f>
        <v>13186.800000000001</v>
      </c>
      <c r="H94" s="219">
        <v>11988</v>
      </c>
      <c r="I94" s="219">
        <f>H94*0.75</f>
        <v>8991</v>
      </c>
      <c r="J94" s="220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20736</v>
      </c>
      <c r="G97" s="219">
        <f>H97*1.1</f>
        <v>19008</v>
      </c>
      <c r="H97" s="219">
        <v>17280</v>
      </c>
      <c r="I97" s="219">
        <f>H97*0.75</f>
        <v>12960</v>
      </c>
      <c r="J97" s="220">
        <f>H97*0.5</f>
        <v>8640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14947.199999999999</v>
      </c>
      <c r="G100" s="120">
        <f>H100*1.1</f>
        <v>13701.6</v>
      </c>
      <c r="H100" s="120">
        <v>12456</v>
      </c>
      <c r="I100" s="120">
        <f>H100*0.75</f>
        <v>9342</v>
      </c>
      <c r="J100" s="120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1080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360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5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5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508" t="s">
        <v>187</v>
      </c>
      <c r="C87" s="509"/>
      <c r="D87" s="509"/>
      <c r="E87" s="510"/>
      <c r="F87" s="508"/>
      <c r="G87" s="509"/>
      <c r="H87" s="509"/>
      <c r="I87" s="510"/>
    </row>
    <row r="88" spans="1:9" ht="19.5" customHeight="1" thickBot="1" x14ac:dyDescent="0.3">
      <c r="B88" s="170" t="s">
        <v>188</v>
      </c>
      <c r="C88" s="171"/>
      <c r="D88" s="171"/>
      <c r="E88" s="172"/>
      <c r="F88" s="170"/>
      <c r="G88" s="171"/>
      <c r="H88" s="171"/>
      <c r="I88" s="172"/>
    </row>
    <row r="89" spans="1:9" ht="36" customHeight="1" x14ac:dyDescent="0.25">
      <c r="B89" s="30" t="s">
        <v>189</v>
      </c>
      <c r="C89" s="234"/>
      <c r="D89" s="234"/>
      <c r="E89" s="235"/>
      <c r="F89" s="189">
        <v>60</v>
      </c>
      <c r="G89" s="394"/>
      <c r="H89" s="394"/>
      <c r="I89" s="395"/>
    </row>
    <row r="90" spans="1:9" ht="36" customHeight="1" x14ac:dyDescent="0.25">
      <c r="B90" s="52" t="s">
        <v>190</v>
      </c>
      <c r="C90" s="96"/>
      <c r="D90" s="96"/>
      <c r="E90" s="97"/>
      <c r="F90" s="193">
        <v>60</v>
      </c>
      <c r="G90" s="277"/>
      <c r="H90" s="277"/>
      <c r="I90" s="278"/>
    </row>
    <row r="91" spans="1:9" ht="36" customHeight="1" thickBot="1" x14ac:dyDescent="0.3">
      <c r="B91" s="236" t="s">
        <v>191</v>
      </c>
      <c r="C91" s="237"/>
      <c r="D91" s="237"/>
      <c r="E91" s="238"/>
      <c r="F91" s="191">
        <v>120</v>
      </c>
      <c r="G91" s="413"/>
      <c r="H91" s="413"/>
      <c r="I91" s="414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</row>
    <row r="93" spans="1:9" ht="36" customHeight="1" x14ac:dyDescent="0.25">
      <c r="A93" s="135" t="s">
        <v>111</v>
      </c>
      <c r="B93" s="76" t="s">
        <v>253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5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5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7"/>
      <c r="C108" s="127"/>
      <c r="D108" s="127"/>
      <c r="E108" s="127"/>
      <c r="F108" s="127"/>
      <c r="G108" s="127"/>
      <c r="H108" s="127"/>
      <c r="I108" s="127"/>
    </row>
    <row r="109" spans="1:9" s="130" customFormat="1" ht="27" customHeight="1" x14ac:dyDescent="0.25">
      <c r="A109" s="7" t="s">
        <v>113</v>
      </c>
      <c r="B109" s="129" t="s">
        <v>361</v>
      </c>
      <c r="C109" s="129"/>
      <c r="D109" s="129"/>
      <c r="E109" s="129"/>
      <c r="F109" s="129"/>
      <c r="G109" s="129"/>
      <c r="H109" s="129"/>
      <c r="I109" s="129"/>
    </row>
    <row r="110" spans="1:9" s="132" customFormat="1" ht="45" customHeight="1" x14ac:dyDescent="0.25">
      <c r="A110" s="7"/>
      <c r="B110" s="131" t="s">
        <v>209</v>
      </c>
      <c r="C110" s="131"/>
      <c r="D110" s="131"/>
      <c r="E110" s="131"/>
      <c r="F110" s="131"/>
      <c r="G110" s="131"/>
      <c r="H110" s="131"/>
      <c r="I110" s="131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4968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3528 до 42228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11178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14076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35190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42228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12420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28152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15732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37673.999999999993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3528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12420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8280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37673.999999999993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10368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6228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18648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20700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25920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15840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15120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20908.8</v>
      </c>
      <c r="G94" s="219">
        <f>H94*1.1</f>
        <v>19166.400000000001</v>
      </c>
      <c r="H94" s="219">
        <v>17424</v>
      </c>
      <c r="I94" s="219">
        <f>H94*0.75</f>
        <v>13068</v>
      </c>
      <c r="J94" s="220">
        <f>H94*0.5</f>
        <v>8712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29376</v>
      </c>
      <c r="G97" s="219">
        <f>H97*1.1</f>
        <v>26928.000000000004</v>
      </c>
      <c r="H97" s="219">
        <v>24480</v>
      </c>
      <c r="I97" s="219">
        <f>H97*0.75</f>
        <v>18360</v>
      </c>
      <c r="J97" s="220">
        <f>H97*0.5</f>
        <v>12240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23371.200000000001</v>
      </c>
      <c r="G100" s="120">
        <f>H100*1.1</f>
        <v>21423.600000000002</v>
      </c>
      <c r="H100" s="120">
        <v>19476</v>
      </c>
      <c r="I100" s="120">
        <f>H100*0.75</f>
        <v>14607</v>
      </c>
      <c r="J100" s="120">
        <f>H100*0.5</f>
        <v>9738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12744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18000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4276,8 до 51480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17496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21672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42894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51480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21672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14472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21672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12960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4276.7999999999993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15300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10188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42894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25920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4644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22356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21600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20880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25200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36720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18878.399999999998</v>
      </c>
      <c r="G94" s="219">
        <f>H94*1.1</f>
        <v>17305.2</v>
      </c>
      <c r="H94" s="219">
        <v>15732</v>
      </c>
      <c r="I94" s="219">
        <f>H94*0.75</f>
        <v>11799</v>
      </c>
      <c r="J94" s="220">
        <f>H94*0.5</f>
        <v>7866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26784</v>
      </c>
      <c r="G97" s="219">
        <f>H97*1.1</f>
        <v>24552.000000000004</v>
      </c>
      <c r="H97" s="219">
        <v>22320</v>
      </c>
      <c r="I97" s="219">
        <f>H97*0.75</f>
        <v>16740</v>
      </c>
      <c r="J97" s="220">
        <f>H97*0.5</f>
        <v>11160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77">
        <v>15732</v>
      </c>
      <c r="G100" s="277"/>
      <c r="H100" s="277"/>
      <c r="I100" s="277"/>
      <c r="J100" s="278"/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J115" sqref="J115"/>
      <selection pane="bottomLeft" activeCell="K54" sqref="K5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12960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18720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6120 до 108000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21600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36000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36000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43200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13680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19440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26640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108000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6120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21600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14400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39600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18000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10800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21600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36000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38880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30240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25920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30240</v>
      </c>
      <c r="G94" s="219">
        <f>H94*1.1</f>
        <v>27720.000000000004</v>
      </c>
      <c r="H94" s="219">
        <v>25200</v>
      </c>
      <c r="I94" s="219">
        <f>H94*0.75</f>
        <v>18900</v>
      </c>
      <c r="J94" s="220">
        <f>H94*0.5</f>
        <v>12600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43200</v>
      </c>
      <c r="G97" s="219">
        <f>H97*1.1</f>
        <v>39600</v>
      </c>
      <c r="H97" s="219">
        <v>36000</v>
      </c>
      <c r="I97" s="219">
        <f>H97*0.75</f>
        <v>27000</v>
      </c>
      <c r="J97" s="220">
        <f>H97*0.5</f>
        <v>18000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29376</v>
      </c>
      <c r="G100" s="120">
        <f>H100*1.1</f>
        <v>26928.000000000004</v>
      </c>
      <c r="H100" s="120">
        <v>24480</v>
      </c>
      <c r="I100" s="120">
        <f>H100*0.75</f>
        <v>18360</v>
      </c>
      <c r="J100" s="120">
        <f>H100*0.5</f>
        <v>12240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17" activePane="bottomLeft" state="frozen"/>
      <selection activeCell="J115" sqref="J115"/>
      <selection pane="bottomLeft" activeCell="B123" sqref="B123:E123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257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46">
        <v>13140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99">
        <v>18720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4" t="s">
        <v>120</v>
      </c>
      <c r="C19" s="328"/>
      <c r="D19" s="328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0" t="s">
        <v>257</v>
      </c>
      <c r="B20" s="341"/>
      <c r="C20" s="341"/>
      <c r="D20" s="341"/>
      <c r="E20" s="341"/>
      <c r="F20" s="341"/>
      <c r="G20" s="341"/>
      <c r="H20" s="341"/>
      <c r="I20" s="341"/>
      <c r="J20" s="342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1080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"&amp;MIN(F50:F71)&amp;" до "&amp;MAX(F50:F71)</f>
        <v>Цена от 8280 до 132300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12600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132300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211</v>
      </c>
      <c r="C83" s="202"/>
      <c r="D83" s="202"/>
      <c r="E83" s="203"/>
      <c r="F83" s="212" t="str">
        <f>"Цена от "&amp;MIN(F85,F89:F101)&amp;" до "&amp;MAX(F85,F89:F101)</f>
        <v>Цена от 3240 до 133740</v>
      </c>
      <c r="G83" s="213"/>
      <c r="H83" s="213"/>
      <c r="I83" s="213"/>
      <c r="J83" s="21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40"/>
      <c r="C88" s="141"/>
      <c r="D88" s="141"/>
      <c r="E88" s="142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83" t="s">
        <v>159</v>
      </c>
      <c r="C89" s="484"/>
      <c r="D89" s="484"/>
      <c r="E89" s="485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52" t="s">
        <v>160</v>
      </c>
      <c r="C90" s="353"/>
      <c r="D90" s="353"/>
      <c r="E90" s="434"/>
      <c r="F90" s="277">
        <v>36540</v>
      </c>
      <c r="G90" s="277"/>
      <c r="H90" s="277"/>
      <c r="I90" s="277"/>
      <c r="J90" s="278"/>
    </row>
    <row r="91" spans="1:10" ht="36" customHeight="1" x14ac:dyDescent="0.25">
      <c r="A91" s="7" t="s">
        <v>111</v>
      </c>
      <c r="B91" s="352" t="s">
        <v>161</v>
      </c>
      <c r="C91" s="353"/>
      <c r="D91" s="353"/>
      <c r="E91" s="434"/>
      <c r="F91" s="277">
        <v>131940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352" t="s">
        <v>162</v>
      </c>
      <c r="C92" s="353"/>
      <c r="D92" s="353"/>
      <c r="E92" s="434"/>
      <c r="F92" s="277">
        <v>34740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352" t="s">
        <v>163</v>
      </c>
      <c r="C93" s="353"/>
      <c r="D93" s="353"/>
      <c r="E93" s="434"/>
      <c r="F93" s="277">
        <v>41688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352" t="s">
        <v>164</v>
      </c>
      <c r="C94" s="353"/>
      <c r="D94" s="353"/>
      <c r="E94" s="434"/>
      <c r="F94" s="277">
        <v>50940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352" t="s">
        <v>165</v>
      </c>
      <c r="C95" s="353"/>
      <c r="D95" s="353"/>
      <c r="E95" s="434"/>
      <c r="F95" s="277">
        <v>74340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352" t="s">
        <v>166</v>
      </c>
      <c r="C96" s="353"/>
      <c r="D96" s="353"/>
      <c r="E96" s="434"/>
      <c r="F96" s="277">
        <v>133740</v>
      </c>
      <c r="G96" s="277"/>
      <c r="H96" s="277"/>
      <c r="I96" s="277"/>
      <c r="J96" s="278"/>
    </row>
    <row r="97" spans="1:10" ht="36" customHeight="1" x14ac:dyDescent="0.25">
      <c r="A97" s="7"/>
      <c r="B97" s="78" t="s">
        <v>167</v>
      </c>
      <c r="C97" s="79"/>
      <c r="D97" s="79"/>
      <c r="E97" s="36"/>
      <c r="F97" s="277">
        <v>72000</v>
      </c>
      <c r="G97" s="277"/>
      <c r="H97" s="277"/>
      <c r="I97" s="277"/>
      <c r="J97" s="278"/>
    </row>
    <row r="98" spans="1:10" ht="36" customHeight="1" x14ac:dyDescent="0.25">
      <c r="A98" s="7" t="s">
        <v>111</v>
      </c>
      <c r="B98" s="352" t="s">
        <v>168</v>
      </c>
      <c r="C98" s="353"/>
      <c r="D98" s="353"/>
      <c r="E98" s="434"/>
      <c r="F98" s="277">
        <v>3240</v>
      </c>
      <c r="G98" s="277"/>
      <c r="H98" s="277"/>
      <c r="I98" s="277"/>
      <c r="J98" s="278"/>
    </row>
    <row r="99" spans="1:10" ht="36" customHeight="1" x14ac:dyDescent="0.25">
      <c r="A99" s="7"/>
      <c r="B99" s="352" t="s">
        <v>169</v>
      </c>
      <c r="C99" s="353"/>
      <c r="D99" s="353"/>
      <c r="E99" s="434"/>
      <c r="F99" s="277">
        <v>27540</v>
      </c>
      <c r="G99" s="277"/>
      <c r="H99" s="277"/>
      <c r="I99" s="277"/>
      <c r="J99" s="278"/>
    </row>
    <row r="100" spans="1:10" ht="36" customHeight="1" x14ac:dyDescent="0.25">
      <c r="B100" s="352" t="s">
        <v>170</v>
      </c>
      <c r="C100" s="353"/>
      <c r="D100" s="353"/>
      <c r="E100" s="434"/>
      <c r="F100" s="277">
        <v>22500</v>
      </c>
      <c r="G100" s="277"/>
      <c r="H100" s="277"/>
      <c r="I100" s="277"/>
      <c r="J100" s="278"/>
    </row>
    <row r="101" spans="1:10" ht="36" customHeight="1" x14ac:dyDescent="0.25">
      <c r="A101" s="7" t="s">
        <v>111</v>
      </c>
      <c r="B101" s="352" t="s">
        <v>172</v>
      </c>
      <c r="C101" s="353"/>
      <c r="D101" s="353"/>
      <c r="E101" s="434"/>
      <c r="F101" s="277">
        <v>41940</v>
      </c>
      <c r="G101" s="277"/>
      <c r="H101" s="277"/>
      <c r="I101" s="277"/>
      <c r="J101" s="278"/>
    </row>
    <row r="102" spans="1:10" ht="37.5" customHeight="1" x14ac:dyDescent="0.25">
      <c r="A102" s="7"/>
      <c r="B102" s="76" t="s">
        <v>173</v>
      </c>
      <c r="C102" s="77"/>
      <c r="D102" s="77"/>
      <c r="E102" s="54"/>
      <c r="F102" s="277">
        <v>8280</v>
      </c>
      <c r="G102" s="277"/>
      <c r="H102" s="277"/>
      <c r="I102" s="277"/>
      <c r="J102" s="278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277">
        <v>84600</v>
      </c>
      <c r="G103" s="277"/>
      <c r="H103" s="277"/>
      <c r="I103" s="277"/>
      <c r="J103" s="278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277">
        <v>30060</v>
      </c>
      <c r="G104" s="277"/>
      <c r="H104" s="277"/>
      <c r="I104" s="277"/>
      <c r="J104" s="278"/>
    </row>
    <row r="105" spans="1:10" ht="36" customHeight="1" x14ac:dyDescent="0.25">
      <c r="A105" s="7" t="s">
        <v>113</v>
      </c>
      <c r="B105" s="352" t="s">
        <v>176</v>
      </c>
      <c r="C105" s="353"/>
      <c r="D105" s="353"/>
      <c r="E105" s="434"/>
      <c r="F105" s="277">
        <v>46800</v>
      </c>
      <c r="G105" s="277"/>
      <c r="H105" s="277"/>
      <c r="I105" s="277"/>
      <c r="J105" s="278"/>
    </row>
    <row r="106" spans="1:10" ht="36" customHeight="1" x14ac:dyDescent="0.25">
      <c r="A106" s="7" t="s">
        <v>113</v>
      </c>
      <c r="B106" s="352" t="s">
        <v>177</v>
      </c>
      <c r="C106" s="353"/>
      <c r="D106" s="353"/>
      <c r="E106" s="434"/>
      <c r="F106" s="277">
        <v>51840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352" t="s">
        <v>178</v>
      </c>
      <c r="C107" s="353"/>
      <c r="D107" s="353"/>
      <c r="E107" s="434"/>
      <c r="F107" s="277">
        <v>185040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352" t="s">
        <v>179</v>
      </c>
      <c r="C108" s="353"/>
      <c r="D108" s="353"/>
      <c r="E108" s="434"/>
      <c r="F108" s="277">
        <v>48960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352" t="s">
        <v>180</v>
      </c>
      <c r="C109" s="353"/>
      <c r="D109" s="353"/>
      <c r="E109" s="434"/>
      <c r="F109" s="516">
        <v>58752</v>
      </c>
      <c r="G109" s="516"/>
      <c r="H109" s="516"/>
      <c r="I109" s="516"/>
      <c r="J109" s="517"/>
    </row>
    <row r="110" spans="1:10" ht="36" customHeight="1" x14ac:dyDescent="0.25">
      <c r="A110" s="7" t="s">
        <v>113</v>
      </c>
      <c r="B110" s="352" t="s">
        <v>181</v>
      </c>
      <c r="C110" s="353"/>
      <c r="D110" s="353"/>
      <c r="E110" s="434"/>
      <c r="F110" s="277">
        <v>72000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352" t="s">
        <v>182</v>
      </c>
      <c r="C111" s="353"/>
      <c r="D111" s="353"/>
      <c r="E111" s="434"/>
      <c r="F111" s="277">
        <v>104400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352" t="s">
        <v>183</v>
      </c>
      <c r="C112" s="353"/>
      <c r="D112" s="353"/>
      <c r="E112" s="434"/>
      <c r="F112" s="277">
        <v>187920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352" t="s">
        <v>184</v>
      </c>
      <c r="C113" s="353"/>
      <c r="D113" s="353"/>
      <c r="E113" s="434"/>
      <c r="F113" s="277">
        <v>5040</v>
      </c>
      <c r="G113" s="277"/>
      <c r="H113" s="277"/>
      <c r="I113" s="277"/>
      <c r="J113" s="278"/>
    </row>
    <row r="114" spans="1:10" ht="36" customHeight="1" thickBot="1" x14ac:dyDescent="0.3">
      <c r="A114" s="7" t="s">
        <v>113</v>
      </c>
      <c r="B114" s="512" t="s">
        <v>186</v>
      </c>
      <c r="C114" s="513"/>
      <c r="D114" s="513"/>
      <c r="E114" s="514"/>
      <c r="F114" s="277">
        <v>59040</v>
      </c>
      <c r="G114" s="277"/>
      <c r="H114" s="277"/>
      <c r="I114" s="277"/>
      <c r="J114" s="278"/>
    </row>
    <row r="115" spans="1:10" ht="22.5" customHeight="1" x14ac:dyDescent="0.25">
      <c r="A115" s="7" t="s">
        <v>111</v>
      </c>
      <c r="B115" s="104" t="s">
        <v>188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171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187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188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189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190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191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192</v>
      </c>
      <c r="C122" s="19"/>
      <c r="D122" s="19"/>
      <c r="E122" s="20"/>
      <c r="F122" s="212"/>
      <c r="G122" s="213"/>
      <c r="H122" s="213"/>
      <c r="I122" s="213"/>
      <c r="J122" s="214"/>
    </row>
    <row r="123" spans="1:10" ht="36" customHeight="1" x14ac:dyDescent="0.25">
      <c r="A123" s="7" t="s">
        <v>111</v>
      </c>
      <c r="B123" s="352" t="s">
        <v>253</v>
      </c>
      <c r="C123" s="353"/>
      <c r="D123" s="353"/>
      <c r="E123" s="434"/>
      <c r="F123" s="67">
        <v>50940</v>
      </c>
      <c r="G123" s="68"/>
      <c r="H123" s="68"/>
      <c r="I123" s="68"/>
      <c r="J123" s="69"/>
    </row>
    <row r="124" spans="1:10" ht="36" customHeight="1" x14ac:dyDescent="0.25">
      <c r="A124" s="7"/>
      <c r="B124" s="352" t="s">
        <v>194</v>
      </c>
      <c r="C124" s="353"/>
      <c r="D124" s="353"/>
      <c r="E124" s="434"/>
      <c r="F124" s="67">
        <v>49140</v>
      </c>
      <c r="G124" s="68"/>
      <c r="H124" s="68">
        <v>49140</v>
      </c>
      <c r="I124" s="68"/>
      <c r="J124" s="69"/>
    </row>
    <row r="125" spans="1:10" ht="36" customHeight="1" x14ac:dyDescent="0.25">
      <c r="A125" s="7"/>
      <c r="B125" s="352" t="s">
        <v>492</v>
      </c>
      <c r="C125" s="353"/>
      <c r="D125" s="353"/>
      <c r="E125" s="434"/>
      <c r="F125" s="67">
        <v>49140</v>
      </c>
      <c r="G125" s="68"/>
      <c r="H125" s="68">
        <v>49140</v>
      </c>
      <c r="I125" s="68"/>
      <c r="J125" s="69"/>
    </row>
    <row r="126" spans="1:10" ht="36" customHeight="1" x14ac:dyDescent="0.25">
      <c r="A126" s="7" t="s">
        <v>113</v>
      </c>
      <c r="B126" s="352" t="s">
        <v>313</v>
      </c>
      <c r="C126" s="353"/>
      <c r="D126" s="353"/>
      <c r="E126" s="434"/>
      <c r="F126" s="67">
        <v>72000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199</v>
      </c>
      <c r="C127" s="77"/>
      <c r="D127" s="77"/>
      <c r="E127" s="54"/>
      <c r="F127" s="277">
        <v>49140</v>
      </c>
      <c r="G127" s="277"/>
      <c r="H127" s="277"/>
      <c r="I127" s="277"/>
      <c r="J127" s="278"/>
    </row>
    <row r="128" spans="1:10" ht="54" customHeight="1" thickBot="1" x14ac:dyDescent="0.3">
      <c r="A128" s="7"/>
      <c r="B128" s="359" t="s">
        <v>200</v>
      </c>
      <c r="C128" s="360"/>
      <c r="D128" s="360"/>
      <c r="E128" s="361"/>
      <c r="F128" s="110"/>
      <c r="G128" s="111"/>
      <c r="H128" s="111"/>
      <c r="I128" s="111"/>
      <c r="J128" s="112"/>
    </row>
    <row r="129" spans="1:10" ht="28.5" customHeight="1" thickBot="1" x14ac:dyDescent="0.3">
      <c r="A129" s="7"/>
      <c r="B129" s="356" t="s">
        <v>188</v>
      </c>
      <c r="C129" s="357"/>
      <c r="D129" s="357"/>
      <c r="E129" s="357"/>
      <c r="F129" s="357"/>
      <c r="G129" s="357"/>
      <c r="H129" s="357"/>
      <c r="I129" s="357"/>
      <c r="J129" s="358"/>
    </row>
    <row r="130" spans="1:10" ht="28.5" customHeight="1" x14ac:dyDescent="0.25">
      <c r="A130" s="7"/>
      <c r="B130" s="78" t="s">
        <v>201</v>
      </c>
      <c r="C130" s="79"/>
      <c r="D130" s="79"/>
      <c r="E130" s="36"/>
      <c r="F130" s="80">
        <v>90</v>
      </c>
      <c r="G130" s="81"/>
      <c r="H130" s="81"/>
      <c r="I130" s="81"/>
      <c r="J130" s="82"/>
    </row>
    <row r="131" spans="1:10" ht="28.5" customHeight="1" x14ac:dyDescent="0.25">
      <c r="A131" s="7"/>
      <c r="B131" s="76" t="s">
        <v>202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203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8.5" customHeight="1" thickBot="1" x14ac:dyDescent="0.3">
      <c r="A134" s="7"/>
      <c r="B134" s="76" t="s">
        <v>205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4" customHeight="1" thickBot="1" x14ac:dyDescent="0.3">
      <c r="A135" s="7"/>
      <c r="B135" s="27"/>
      <c r="C135" s="38"/>
      <c r="D135" s="38"/>
      <c r="E135" s="39"/>
      <c r="F135" s="40"/>
      <c r="G135" s="41"/>
      <c r="H135" s="41"/>
      <c r="I135" s="41"/>
      <c r="J135" s="42"/>
    </row>
    <row r="136" spans="1:10" ht="54" customHeight="1" thickBot="1" x14ac:dyDescent="0.3">
      <c r="A136" s="7" t="s">
        <v>111</v>
      </c>
      <c r="B136" s="473" t="s">
        <v>314</v>
      </c>
      <c r="C136" s="435"/>
      <c r="D136" s="435"/>
      <c r="E136" s="436"/>
      <c r="F136" s="110"/>
      <c r="G136" s="111"/>
      <c r="H136" s="111"/>
      <c r="I136" s="111"/>
      <c r="J136" s="112"/>
    </row>
    <row r="137" spans="1:10" ht="36" customHeight="1" thickBot="1" x14ac:dyDescent="0.3">
      <c r="A137" s="7"/>
      <c r="B137" s="474" t="s">
        <v>316</v>
      </c>
      <c r="C137" s="475"/>
      <c r="D137" s="475"/>
      <c r="E137" s="476"/>
      <c r="F137" s="368"/>
      <c r="G137" s="368"/>
      <c r="H137" s="368"/>
      <c r="I137" s="368"/>
      <c r="J137" s="368"/>
    </row>
    <row r="138" spans="1:10" ht="21" customHeight="1" x14ac:dyDescent="0.25">
      <c r="A138" s="7"/>
      <c r="B138" s="124"/>
      <c r="C138" s="125"/>
      <c r="D138" s="125"/>
      <c r="E138" s="125"/>
      <c r="F138" s="126"/>
      <c r="G138" s="126"/>
      <c r="H138" s="126"/>
      <c r="I138" s="126"/>
      <c r="J138" s="126"/>
    </row>
    <row r="139" spans="1:10" ht="67.5" customHeight="1" x14ac:dyDescent="0.25">
      <c r="A139" s="7"/>
      <c r="B139" s="127" t="s">
        <v>317</v>
      </c>
      <c r="C139" s="127"/>
      <c r="D139" s="127"/>
      <c r="E139" s="127"/>
      <c r="F139" s="127"/>
      <c r="G139" s="127"/>
      <c r="H139" s="127"/>
      <c r="I139" s="127"/>
      <c r="J139" s="127"/>
    </row>
    <row r="140" spans="1:10" ht="21" x14ac:dyDescent="0.25">
      <c r="A140" s="7" t="s">
        <v>113</v>
      </c>
      <c r="B140" s="129" t="s">
        <v>256</v>
      </c>
      <c r="C140" s="129"/>
      <c r="D140" s="129"/>
      <c r="E140" s="129"/>
      <c r="F140" s="129"/>
      <c r="G140" s="129"/>
      <c r="H140" s="129"/>
      <c r="I140" s="129"/>
      <c r="J140" s="129"/>
    </row>
    <row r="141" spans="1:10" s="179" customFormat="1" ht="20.100000000000001" customHeight="1" x14ac:dyDescent="0.25">
      <c r="B141" s="423"/>
      <c r="F141" s="424"/>
      <c r="G141" s="424"/>
      <c r="H141" s="424"/>
      <c r="I141" s="424"/>
      <c r="J141" s="424"/>
    </row>
    <row r="142" spans="1:10" s="241" customFormat="1" ht="36" customHeight="1" thickBot="1" x14ac:dyDescent="0.3">
      <c r="B142" s="242" t="s">
        <v>237</v>
      </c>
      <c r="C142" s="242"/>
      <c r="D142" s="242"/>
      <c r="E142" s="242"/>
      <c r="F142" s="242"/>
      <c r="G142" s="242"/>
      <c r="H142" s="242"/>
      <c r="I142" s="242"/>
    </row>
    <row r="143" spans="1:10" s="132" customFormat="1" ht="36" customHeight="1" thickBot="1" x14ac:dyDescent="0.3">
      <c r="B143" s="243" t="s">
        <v>238</v>
      </c>
      <c r="C143" s="244"/>
      <c r="D143" s="244"/>
      <c r="E143" s="244"/>
      <c r="F143" s="244"/>
      <c r="G143" s="244"/>
      <c r="H143" s="244"/>
      <c r="I143" s="245"/>
    </row>
    <row r="144" spans="1:10" ht="90" customHeight="1" thickBot="1" x14ac:dyDescent="0.3">
      <c r="B144" s="279" t="s">
        <v>239</v>
      </c>
      <c r="C144" s="280"/>
      <c r="D144" s="281" t="s">
        <v>240</v>
      </c>
      <c r="E144" s="251"/>
      <c r="F144" s="252"/>
      <c r="G144" s="251" t="s">
        <v>241</v>
      </c>
      <c r="H144" s="251"/>
      <c r="I144" s="252"/>
      <c r="J144" s="9"/>
    </row>
    <row r="145" spans="1:10" ht="36" customHeight="1" x14ac:dyDescent="0.25">
      <c r="B145" s="282" t="s">
        <v>242</v>
      </c>
      <c r="C145" s="283"/>
      <c r="D145" s="258" t="s">
        <v>243</v>
      </c>
      <c r="E145" s="258"/>
      <c r="F145" s="258"/>
      <c r="G145" s="284">
        <v>2190</v>
      </c>
      <c r="H145" s="258"/>
      <c r="I145" s="259"/>
      <c r="J145" s="9"/>
    </row>
    <row r="146" spans="1:10" ht="36" customHeight="1" x14ac:dyDescent="0.25">
      <c r="B146" s="285" t="s">
        <v>244</v>
      </c>
      <c r="C146" s="286"/>
      <c r="D146" s="265"/>
      <c r="E146" s="265"/>
      <c r="F146" s="265"/>
      <c r="G146" s="287">
        <v>1590</v>
      </c>
      <c r="H146" s="265"/>
      <c r="I146" s="266"/>
      <c r="J146" s="9"/>
    </row>
    <row r="147" spans="1:10" ht="36" customHeight="1" x14ac:dyDescent="0.25">
      <c r="B147" s="285" t="s">
        <v>245</v>
      </c>
      <c r="C147" s="286"/>
      <c r="D147" s="265"/>
      <c r="E147" s="265"/>
      <c r="F147" s="265"/>
      <c r="G147" s="287">
        <v>1440</v>
      </c>
      <c r="H147" s="265"/>
      <c r="I147" s="266"/>
      <c r="J147" s="9"/>
    </row>
    <row r="148" spans="1:10" ht="54" customHeight="1" x14ac:dyDescent="0.25">
      <c r="B148" s="285" t="s">
        <v>246</v>
      </c>
      <c r="C148" s="286"/>
      <c r="D148" s="265"/>
      <c r="E148" s="265"/>
      <c r="F148" s="265"/>
      <c r="G148" s="287">
        <v>1290</v>
      </c>
      <c r="H148" s="265"/>
      <c r="I148" s="266"/>
      <c r="J148" s="9"/>
    </row>
    <row r="149" spans="1:10" ht="15" customHeight="1" x14ac:dyDescent="0.25">
      <c r="B149" s="370"/>
      <c r="C149" s="370"/>
      <c r="D149" s="371"/>
      <c r="E149" s="371"/>
      <c r="F149" s="371"/>
      <c r="G149" s="372"/>
      <c r="H149" s="371"/>
      <c r="I149" s="371"/>
      <c r="J149" s="9"/>
    </row>
    <row r="150" spans="1:10" ht="40.5" customHeight="1" x14ac:dyDescent="0.25">
      <c r="A150" s="7"/>
      <c r="B150" s="131" t="s">
        <v>209</v>
      </c>
      <c r="C150" s="131"/>
      <c r="D150" s="131"/>
      <c r="E150" s="131"/>
      <c r="F150" s="131"/>
      <c r="G150" s="131"/>
      <c r="H150" s="131"/>
      <c r="I150" s="131"/>
      <c r="J150" s="131"/>
    </row>
    <row r="151" spans="1:10" ht="23.25" x14ac:dyDescent="0.25">
      <c r="A151" s="373" t="s">
        <v>318</v>
      </c>
      <c r="B151" s="373"/>
      <c r="C151" s="373"/>
      <c r="D151" s="373"/>
      <c r="E151" s="373"/>
      <c r="F151" s="373"/>
      <c r="G151" s="373"/>
      <c r="H151" s="373"/>
      <c r="I151" s="9"/>
      <c r="J151" s="9"/>
    </row>
    <row r="152" spans="1:10" ht="25.5" x14ac:dyDescent="0.35">
      <c r="A152" s="374" t="s">
        <v>319</v>
      </c>
      <c r="B152" s="374"/>
      <c r="C152" s="374"/>
      <c r="D152" s="374"/>
      <c r="E152" s="375" t="s">
        <v>320</v>
      </c>
      <c r="F152" s="376"/>
      <c r="G152" s="376"/>
      <c r="H152" s="9"/>
      <c r="I152" s="9"/>
      <c r="J152" s="9"/>
    </row>
    <row r="153" spans="1:10" ht="25.5" x14ac:dyDescent="0.35">
      <c r="A153" s="377" t="s">
        <v>321</v>
      </c>
      <c r="B153" s="377"/>
      <c r="C153" s="377"/>
      <c r="D153" s="377"/>
      <c r="E153" s="378">
        <v>1</v>
      </c>
      <c r="F153" s="376"/>
      <c r="G153" s="376"/>
      <c r="H153" s="9"/>
      <c r="I153" s="9"/>
      <c r="J153" s="9"/>
    </row>
    <row r="154" spans="1:10" ht="25.5" x14ac:dyDescent="0.35">
      <c r="A154" s="377">
        <v>2</v>
      </c>
      <c r="B154" s="377"/>
      <c r="C154" s="377"/>
      <c r="D154" s="377"/>
      <c r="E154" s="379">
        <v>1.1000000000000001</v>
      </c>
      <c r="F154" s="376"/>
      <c r="G154" s="376"/>
      <c r="H154" s="9"/>
      <c r="I154" s="9"/>
      <c r="J154" s="9"/>
    </row>
    <row r="155" spans="1:10" ht="25.5" x14ac:dyDescent="0.35">
      <c r="A155" s="377">
        <v>3</v>
      </c>
      <c r="B155" s="377"/>
      <c r="C155" s="377"/>
      <c r="D155" s="377"/>
      <c r="E155" s="379">
        <v>1.2</v>
      </c>
      <c r="F155" s="376"/>
      <c r="G155" s="376"/>
      <c r="H155" s="9"/>
      <c r="I155" s="9"/>
      <c r="J155" s="9"/>
    </row>
    <row r="156" spans="1:10" ht="25.5" x14ac:dyDescent="0.35">
      <c r="A156" s="377" t="s">
        <v>322</v>
      </c>
      <c r="B156" s="377"/>
      <c r="C156" s="377"/>
      <c r="D156" s="377"/>
      <c r="E156" s="379">
        <v>1.25</v>
      </c>
      <c r="F156" s="376"/>
      <c r="G156" s="376"/>
      <c r="H156" s="9"/>
      <c r="I156" s="9"/>
      <c r="J156" s="9"/>
    </row>
    <row r="157" spans="1:10" ht="25.5" x14ac:dyDescent="0.35">
      <c r="A157" s="377" t="s">
        <v>323</v>
      </c>
      <c r="B157" s="377"/>
      <c r="C157" s="377"/>
      <c r="D157" s="377"/>
      <c r="E157" s="379">
        <v>1.3</v>
      </c>
      <c r="F157" s="376"/>
      <c r="G157" s="376"/>
      <c r="H157" s="9"/>
      <c r="I157" s="9"/>
      <c r="J157" s="9"/>
    </row>
    <row r="158" spans="1:10" ht="25.5" x14ac:dyDescent="0.35">
      <c r="A158" s="377" t="s">
        <v>324</v>
      </c>
      <c r="B158" s="377"/>
      <c r="C158" s="377"/>
      <c r="D158" s="377"/>
      <c r="E158" s="379">
        <v>1.35</v>
      </c>
      <c r="F158" s="376"/>
      <c r="G158" s="376"/>
      <c r="H158" s="9"/>
      <c r="I158" s="9"/>
      <c r="J158" s="9"/>
    </row>
    <row r="159" spans="1:10" ht="25.5" x14ac:dyDescent="0.35">
      <c r="A159" s="377" t="s">
        <v>325</v>
      </c>
      <c r="B159" s="377"/>
      <c r="C159" s="377"/>
      <c r="D159" s="377"/>
      <c r="E159" s="379">
        <v>1.4</v>
      </c>
      <c r="F159" s="376"/>
      <c r="G159" s="376"/>
      <c r="H159" s="9"/>
      <c r="I159" s="9"/>
      <c r="J159" s="9"/>
    </row>
    <row r="160" spans="1:10" ht="25.5" x14ac:dyDescent="0.35">
      <c r="A160" s="377" t="s">
        <v>326</v>
      </c>
      <c r="B160" s="377"/>
      <c r="C160" s="377"/>
      <c r="D160" s="377"/>
      <c r="E160" s="379">
        <v>1.45</v>
      </c>
      <c r="F160" s="376"/>
      <c r="G160" s="376"/>
      <c r="H160" s="9"/>
      <c r="I160" s="9"/>
      <c r="J160" s="9"/>
    </row>
    <row r="161" spans="1:10" ht="25.5" x14ac:dyDescent="0.35">
      <c r="A161" s="377" t="s">
        <v>327</v>
      </c>
      <c r="B161" s="377"/>
      <c r="C161" s="377"/>
      <c r="D161" s="377"/>
      <c r="E161" s="379">
        <v>1.5</v>
      </c>
      <c r="F161" s="376"/>
      <c r="G161" s="376"/>
      <c r="H161" s="9"/>
      <c r="I161" s="9"/>
      <c r="J161" s="9"/>
    </row>
    <row r="162" spans="1:10" ht="25.5" x14ac:dyDescent="0.35">
      <c r="A162" s="377" t="s">
        <v>328</v>
      </c>
      <c r="B162" s="377"/>
      <c r="C162" s="377"/>
      <c r="D162" s="377"/>
      <c r="E162" s="379">
        <v>2</v>
      </c>
      <c r="F162" s="376"/>
      <c r="G162" s="376"/>
      <c r="H162" s="9"/>
      <c r="I162" s="9"/>
      <c r="J162" s="9"/>
    </row>
    <row r="163" spans="1:10" ht="53.25" customHeight="1" x14ac:dyDescent="0.25">
      <c r="A163" s="380" t="s">
        <v>329</v>
      </c>
      <c r="B163" s="380"/>
      <c r="C163" s="380"/>
      <c r="D163" s="380"/>
      <c r="E163" s="380"/>
      <c r="F163" s="380"/>
      <c r="G163" s="380"/>
      <c r="H163" s="380"/>
      <c r="I163" s="9"/>
      <c r="J163" s="9"/>
    </row>
  </sheetData>
  <sheetProtection selectLockedCells="1" selectUnlockedCells="1"/>
  <mergeCells count="285">
    <mergeCell ref="A162:D162"/>
    <mergeCell ref="A163:H163"/>
    <mergeCell ref="A156:D156"/>
    <mergeCell ref="A157:D157"/>
    <mergeCell ref="A158:D158"/>
    <mergeCell ref="A159:D159"/>
    <mergeCell ref="A160:D160"/>
    <mergeCell ref="A161:D161"/>
    <mergeCell ref="B150:J150"/>
    <mergeCell ref="A151:H151"/>
    <mergeCell ref="A152:D152"/>
    <mergeCell ref="A153:D153"/>
    <mergeCell ref="A154:D154"/>
    <mergeCell ref="A155:D155"/>
    <mergeCell ref="B145:C145"/>
    <mergeCell ref="D145:F148"/>
    <mergeCell ref="G145:I145"/>
    <mergeCell ref="B146:C146"/>
    <mergeCell ref="G146:I146"/>
    <mergeCell ref="B147:C147"/>
    <mergeCell ref="G147:I147"/>
    <mergeCell ref="B148:C148"/>
    <mergeCell ref="G148:I148"/>
    <mergeCell ref="B140:J140"/>
    <mergeCell ref="B142:I142"/>
    <mergeCell ref="B143:I143"/>
    <mergeCell ref="B144:C144"/>
    <mergeCell ref="D144:F144"/>
    <mergeCell ref="G144:I144"/>
    <mergeCell ref="B135:E135"/>
    <mergeCell ref="F135:J135"/>
    <mergeCell ref="B136:E136"/>
    <mergeCell ref="F136:J136"/>
    <mergeCell ref="B137:E137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40" zoomScaleNormal="60" zoomScaleSheetLayoutView="40" workbookViewId="0">
      <pane ySplit="4" topLeftCell="A8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8"/>
      <c r="J6" s="139"/>
    </row>
    <row r="7" spans="1:10" ht="24" thickBot="1" x14ac:dyDescent="0.3">
      <c r="B7" s="27"/>
      <c r="C7" s="38"/>
      <c r="D7" s="38"/>
      <c r="E7" s="39"/>
      <c r="F7" s="143"/>
      <c r="G7" s="143"/>
      <c r="H7" s="144"/>
      <c r="I7" s="144"/>
      <c r="J7" s="145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49">
        <f>H8*1.2</f>
        <v>51840</v>
      </c>
      <c r="G8" s="350">
        <f>H8*1.1</f>
        <v>47520.000000000007</v>
      </c>
      <c r="H8" s="468">
        <v>43200</v>
      </c>
      <c r="I8" s="350">
        <f>H8*0.75</f>
        <v>32400</v>
      </c>
      <c r="J8" s="351">
        <f>H8*0.5</f>
        <v>21600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70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1"/>
      <c r="G10" s="151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49">
        <f>H11*1.2</f>
        <v>58320</v>
      </c>
      <c r="G11" s="350">
        <f>H11*1.1</f>
        <v>53460.000000000007</v>
      </c>
      <c r="H11" s="468">
        <v>48600</v>
      </c>
      <c r="I11" s="350">
        <f>H11*0.75</f>
        <v>36450</v>
      </c>
      <c r="J11" s="351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70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1"/>
      <c r="G13" s="161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7812</v>
      </c>
      <c r="G14" s="190"/>
      <c r="H14" s="44"/>
      <c r="I14" s="44"/>
      <c r="J14" s="45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12240</v>
      </c>
      <c r="G15" s="192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190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151200</v>
      </c>
      <c r="G54" s="101"/>
      <c r="H54" s="102"/>
      <c r="I54" s="102"/>
      <c r="J54" s="103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24" thickBot="1" x14ac:dyDescent="0.3">
      <c r="B59" s="27"/>
      <c r="C59" s="38"/>
      <c r="D59" s="38"/>
      <c r="E59" s="39"/>
      <c r="F59" s="40"/>
      <c r="G59" s="40"/>
      <c r="H59" s="41"/>
      <c r="I59" s="41"/>
      <c r="J59" s="42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37800</v>
      </c>
      <c r="G60" s="67"/>
      <c r="H60" s="68"/>
      <c r="I60" s="68"/>
      <c r="J60" s="69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22680</v>
      </c>
      <c r="G61" s="67"/>
      <c r="H61" s="68"/>
      <c r="I61" s="68"/>
      <c r="J61" s="69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111168</v>
      </c>
      <c r="G62" s="67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39600</v>
      </c>
      <c r="G63" s="67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47520</v>
      </c>
      <c r="G64" s="67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52416</v>
      </c>
      <c r="G65" s="67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44964</v>
      </c>
      <c r="G66" s="67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111168</v>
      </c>
      <c r="G67" s="67"/>
      <c r="H67" s="68"/>
      <c r="I67" s="68"/>
      <c r="J67" s="69"/>
    </row>
    <row r="68" spans="1:10" ht="36" customHeight="1" x14ac:dyDescent="0.25">
      <c r="B68" s="78" t="s">
        <v>167</v>
      </c>
      <c r="C68" s="79"/>
      <c r="D68" s="79"/>
      <c r="E68" s="36"/>
      <c r="F68" s="67">
        <v>66600</v>
      </c>
      <c r="G68" s="67"/>
      <c r="H68" s="68"/>
      <c r="I68" s="68"/>
      <c r="J68" s="69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7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27540</v>
      </c>
      <c r="G70" s="67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7"/>
      <c r="H71" s="68"/>
      <c r="I71" s="68"/>
      <c r="J71" s="69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151200</v>
      </c>
      <c r="G72" s="67"/>
      <c r="H72" s="68"/>
      <c r="I72" s="68"/>
      <c r="J72" s="69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30096</v>
      </c>
      <c r="G73" s="67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7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7"/>
      <c r="H76" s="68"/>
      <c r="I76" s="68"/>
      <c r="J76" s="69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56880</v>
      </c>
      <c r="G77" s="67"/>
      <c r="H77" s="68"/>
      <c r="I77" s="68"/>
      <c r="J77" s="69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34560</v>
      </c>
      <c r="G78" s="67"/>
      <c r="H78" s="68"/>
      <c r="I78" s="68"/>
      <c r="J78" s="69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167040</v>
      </c>
      <c r="G79" s="67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59760</v>
      </c>
      <c r="G80" s="67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71712</v>
      </c>
      <c r="G81" s="93"/>
      <c r="H81" s="94"/>
      <c r="I81" s="94"/>
      <c r="J81" s="95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79200</v>
      </c>
      <c r="G82" s="67"/>
      <c r="H82" s="68"/>
      <c r="I82" s="68"/>
      <c r="J82" s="69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67680</v>
      </c>
      <c r="G83" s="67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167040</v>
      </c>
      <c r="G84" s="67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7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226800</v>
      </c>
      <c r="G86" s="67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45360</v>
      </c>
      <c r="G87" s="67"/>
      <c r="H87" s="68"/>
      <c r="I87" s="68"/>
      <c r="J87" s="69"/>
    </row>
    <row r="88" spans="1:10" ht="27" customHeight="1" thickBot="1" x14ac:dyDescent="0.3">
      <c r="B88" s="508" t="s">
        <v>187</v>
      </c>
      <c r="C88" s="509"/>
      <c r="D88" s="509"/>
      <c r="E88" s="510"/>
      <c r="F88" s="508"/>
      <c r="G88" s="509"/>
      <c r="H88" s="509"/>
      <c r="I88" s="509"/>
      <c r="J88" s="510"/>
    </row>
    <row r="89" spans="1:10" ht="19.5" customHeight="1" thickBot="1" x14ac:dyDescent="0.3">
      <c r="B89" s="170" t="s">
        <v>188</v>
      </c>
      <c r="C89" s="171"/>
      <c r="D89" s="171"/>
      <c r="E89" s="172"/>
      <c r="F89" s="170"/>
      <c r="G89" s="171"/>
      <c r="H89" s="171"/>
      <c r="I89" s="171"/>
      <c r="J89" s="172"/>
    </row>
    <row r="90" spans="1:10" ht="36" customHeight="1" x14ac:dyDescent="0.25">
      <c r="B90" s="30" t="s">
        <v>189</v>
      </c>
      <c r="C90" s="234"/>
      <c r="D90" s="234"/>
      <c r="E90" s="235"/>
      <c r="F90" s="189">
        <v>60</v>
      </c>
      <c r="G90" s="394"/>
      <c r="H90" s="394"/>
      <c r="I90" s="394"/>
      <c r="J90" s="395"/>
    </row>
    <row r="91" spans="1:10" ht="36" customHeight="1" x14ac:dyDescent="0.25">
      <c r="B91" s="52" t="s">
        <v>190</v>
      </c>
      <c r="C91" s="96"/>
      <c r="D91" s="96"/>
      <c r="E91" s="97"/>
      <c r="F91" s="193">
        <v>60</v>
      </c>
      <c r="G91" s="277"/>
      <c r="H91" s="277"/>
      <c r="I91" s="277"/>
      <c r="J91" s="278"/>
    </row>
    <row r="92" spans="1:10" ht="36" customHeight="1" thickBot="1" x14ac:dyDescent="0.3">
      <c r="B92" s="236" t="s">
        <v>191</v>
      </c>
      <c r="C92" s="237"/>
      <c r="D92" s="237"/>
      <c r="E92" s="238"/>
      <c r="F92" s="191">
        <v>120</v>
      </c>
      <c r="G92" s="413"/>
      <c r="H92" s="413"/>
      <c r="I92" s="413"/>
      <c r="J92" s="414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2"/>
      <c r="H93" s="213"/>
      <c r="I93" s="213"/>
      <c r="J93" s="213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25380</v>
      </c>
      <c r="G94" s="67"/>
      <c r="H94" s="68"/>
      <c r="I94" s="68"/>
      <c r="J94" s="69"/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13500</v>
      </c>
      <c r="G95" s="67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25848</v>
      </c>
      <c r="G96" s="67"/>
      <c r="H96" s="68"/>
      <c r="I96" s="68"/>
      <c r="J96" s="69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38160</v>
      </c>
      <c r="G97" s="67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20880</v>
      </c>
      <c r="G98" s="67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38880</v>
      </c>
      <c r="G99" s="67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7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0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2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0"/>
      <c r="H103" s="81"/>
      <c r="I103" s="81"/>
      <c r="J103" s="81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7"/>
      <c r="H104" s="68"/>
      <c r="I104" s="68"/>
      <c r="J104" s="68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7"/>
      <c r="H105" s="68"/>
      <c r="I105" s="68"/>
      <c r="J105" s="68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7"/>
      <c r="H106" s="68"/>
      <c r="I106" s="68"/>
      <c r="J106" s="68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7"/>
      <c r="H107" s="68"/>
      <c r="I107" s="68"/>
      <c r="J107" s="68"/>
    </row>
    <row r="108" spans="1:10" ht="36" customHeight="1" thickBot="1" x14ac:dyDescent="0.3">
      <c r="B108" s="27"/>
      <c r="C108" s="38"/>
      <c r="D108" s="38"/>
      <c r="E108" s="39"/>
      <c r="F108" s="40"/>
      <c r="G108" s="40"/>
      <c r="H108" s="41"/>
      <c r="I108" s="41"/>
      <c r="J108" s="42"/>
    </row>
    <row r="109" spans="1:10" ht="21" customHeight="1" x14ac:dyDescent="0.25">
      <c r="B109" s="127"/>
      <c r="C109" s="127"/>
      <c r="D109" s="127"/>
      <c r="E109" s="127"/>
      <c r="F109" s="127"/>
      <c r="G109" s="127"/>
      <c r="H109" s="127"/>
      <c r="I109" s="127"/>
      <c r="J109" s="127"/>
    </row>
    <row r="110" spans="1:10" s="130" customFormat="1" ht="27" customHeight="1" x14ac:dyDescent="0.25">
      <c r="A110" s="7" t="s">
        <v>113</v>
      </c>
      <c r="B110" s="129" t="s">
        <v>361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21" customHeight="1" x14ac:dyDescent="0.25"/>
  </sheetData>
  <sheetProtection selectLockedCells="1" selectUnlockedCells="1"/>
  <mergeCells count="210">
    <mergeCell ref="B108:E108"/>
    <mergeCell ref="F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2" activePane="bottomLeft" state="frozen"/>
      <selection activeCell="J115" sqref="J115"/>
      <selection pane="bottomLeft" activeCell="B98" sqref="B98:E9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7128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3366 до 99000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13464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10296.000000000002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39600.000000000007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45936.000000000007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55123.200000000004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10296.000000000002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20196.000000000004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39600.000000000007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99000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3366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11880.000000000002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7920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79200.000000000015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20592.000000000004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5940.0000000000009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27720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33066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19440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15120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55440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64800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77760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15120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28800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55440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110880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29520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26136.000000000004</v>
      </c>
      <c r="G94" s="219">
        <f>H94*1.1</f>
        <v>23958.000000000007</v>
      </c>
      <c r="H94" s="219">
        <v>21780.000000000004</v>
      </c>
      <c r="I94" s="219">
        <f>H94*0.75</f>
        <v>16335.000000000004</v>
      </c>
      <c r="J94" s="220">
        <f>H94*0.5</f>
        <v>10890.000000000002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9108.0000000000018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37152</v>
      </c>
      <c r="G97" s="219">
        <f>H97*1.1</f>
        <v>34056</v>
      </c>
      <c r="H97" s="219">
        <v>30960</v>
      </c>
      <c r="I97" s="219">
        <f>H97*0.75</f>
        <v>23220</v>
      </c>
      <c r="J97" s="220">
        <f>H97*0.5</f>
        <v>15480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12960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11520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23760.000000000004</v>
      </c>
      <c r="G100" s="120">
        <f>H100*1.1</f>
        <v>21780.000000000007</v>
      </c>
      <c r="H100" s="120">
        <v>19800.000000000004</v>
      </c>
      <c r="I100" s="120">
        <f>H100*0.75</f>
        <v>14850.000000000004</v>
      </c>
      <c r="J100" s="120">
        <f>H100*0.5</f>
        <v>9900.0000000000018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131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22320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31680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351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360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6120 до 545760</v>
      </c>
      <c r="G84" s="213"/>
      <c r="H84" s="213"/>
      <c r="I84" s="213"/>
      <c r="J84" s="214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93">
        <v>122400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93">
        <v>219600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3">
        <v>142560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3">
        <v>171072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3">
        <v>122400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3">
        <v>244800</v>
      </c>
      <c r="G96" s="277"/>
      <c r="H96" s="277"/>
      <c r="I96" s="277"/>
      <c r="J96" s="27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3">
        <v>223200</v>
      </c>
      <c r="G97" s="277"/>
      <c r="H97" s="277"/>
      <c r="I97" s="277"/>
      <c r="J97" s="278"/>
    </row>
    <row r="98" spans="1:10" ht="36" customHeight="1" x14ac:dyDescent="0.25">
      <c r="A98" s="7"/>
      <c r="B98" s="78" t="s">
        <v>167</v>
      </c>
      <c r="C98" s="79"/>
      <c r="D98" s="79"/>
      <c r="E98" s="36"/>
      <c r="F98" s="193">
        <v>285192</v>
      </c>
      <c r="G98" s="277"/>
      <c r="H98" s="277"/>
      <c r="I98" s="277"/>
      <c r="J98" s="27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93">
        <v>6120</v>
      </c>
      <c r="G99" s="277"/>
      <c r="H99" s="277"/>
      <c r="I99" s="277"/>
      <c r="J99" s="27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93">
        <v>131328</v>
      </c>
      <c r="G100" s="277"/>
      <c r="H100" s="277"/>
      <c r="I100" s="277"/>
      <c r="J100" s="278"/>
    </row>
    <row r="101" spans="1:10" ht="36" customHeight="1" x14ac:dyDescent="0.25">
      <c r="B101" s="52" t="s">
        <v>170</v>
      </c>
      <c r="C101" s="96"/>
      <c r="D101" s="96"/>
      <c r="E101" s="97"/>
      <c r="F101" s="193">
        <v>110592</v>
      </c>
      <c r="G101" s="277"/>
      <c r="H101" s="277"/>
      <c r="I101" s="277"/>
      <c r="J101" s="27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93">
        <v>545760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122400</v>
      </c>
      <c r="G103" s="277"/>
      <c r="H103" s="277"/>
      <c r="I103" s="277"/>
      <c r="J103" s="27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93">
        <v>14400</v>
      </c>
      <c r="G104" s="277"/>
      <c r="H104" s="277"/>
      <c r="I104" s="277"/>
      <c r="J104" s="27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93">
        <v>230400</v>
      </c>
      <c r="G105" s="277"/>
      <c r="H105" s="277"/>
      <c r="I105" s="277"/>
      <c r="J105" s="27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93">
        <v>120060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3">
        <v>200160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171360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308160</v>
      </c>
      <c r="G109" s="277"/>
      <c r="H109" s="277"/>
      <c r="I109" s="277"/>
      <c r="J109" s="27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200160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240192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171360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342720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312480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8640</v>
      </c>
      <c r="G115" s="277"/>
      <c r="H115" s="277"/>
      <c r="I115" s="277"/>
      <c r="J115" s="27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93">
        <v>764640</v>
      </c>
      <c r="G116" s="277"/>
      <c r="H116" s="277"/>
      <c r="I116" s="277"/>
      <c r="J116" s="27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93">
        <v>171360</v>
      </c>
      <c r="G117" s="277"/>
      <c r="H117" s="277"/>
      <c r="I117" s="277"/>
      <c r="J117" s="278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8">
        <f>H124*1.2</f>
        <v>119232</v>
      </c>
      <c r="G124" s="219">
        <f>H124*1.1</f>
        <v>109296.00000000001</v>
      </c>
      <c r="H124" s="219">
        <v>99360</v>
      </c>
      <c r="I124" s="219">
        <f>H124*0.75</f>
        <v>74520</v>
      </c>
      <c r="J124" s="220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167616</v>
      </c>
      <c r="G127" s="219">
        <f>H127*1.1</f>
        <v>153648</v>
      </c>
      <c r="H127" s="219">
        <v>139680</v>
      </c>
      <c r="I127" s="219">
        <f>H127*0.75</f>
        <v>104760</v>
      </c>
      <c r="J127" s="220">
        <f>H127*0.5</f>
        <v>69840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20">
        <f>H130*1.2</f>
        <v>119232</v>
      </c>
      <c r="G130" s="120">
        <f>H130*1.1</f>
        <v>109296.00000000001</v>
      </c>
      <c r="H130" s="120">
        <v>99360</v>
      </c>
      <c r="I130" s="120">
        <f>H130*0.75</f>
        <v>74520</v>
      </c>
      <c r="J130" s="120">
        <f>H130*0.5</f>
        <v>49680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56.2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1.2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1" x14ac:dyDescent="0.25">
      <c r="A142" s="7" t="s">
        <v>113</v>
      </c>
      <c r="B142" s="129" t="s">
        <v>256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2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6372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9360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267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211</v>
      </c>
      <c r="C74" s="202"/>
      <c r="D74" s="202"/>
      <c r="E74" s="203"/>
      <c r="F74" s="212" t="str">
        <f>"Цена от "&amp;MIN(F76,F80:J81,H114,F82:J93)&amp;" до "&amp;MAX(F76,F80:J81,H114,F82:J93)</f>
        <v>Цена от 1800 до 261000</v>
      </c>
      <c r="G74" s="213"/>
      <c r="H74" s="213"/>
      <c r="I74" s="213"/>
      <c r="J74" s="214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93">
        <v>7200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3">
        <v>11700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3">
        <v>63900</v>
      </c>
      <c r="G83" s="277"/>
      <c r="H83" s="277"/>
      <c r="I83" s="277"/>
      <c r="J83" s="27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3">
        <v>76680</v>
      </c>
      <c r="G84" s="277"/>
      <c r="H84" s="277"/>
      <c r="I84" s="277"/>
      <c r="J84" s="27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3">
        <v>5940</v>
      </c>
      <c r="G85" s="277"/>
      <c r="H85" s="277"/>
      <c r="I85" s="277"/>
      <c r="J85" s="27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3">
        <v>14400</v>
      </c>
      <c r="G86" s="277"/>
      <c r="H86" s="277"/>
      <c r="I86" s="277"/>
      <c r="J86" s="27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93">
        <v>21240</v>
      </c>
      <c r="G87" s="277"/>
      <c r="H87" s="277"/>
      <c r="I87" s="277"/>
      <c r="J87" s="278"/>
    </row>
    <row r="88" spans="1:10" ht="36" customHeight="1" x14ac:dyDescent="0.25">
      <c r="A88" s="7"/>
      <c r="B88" s="52" t="s">
        <v>167</v>
      </c>
      <c r="C88" s="96"/>
      <c r="D88" s="96"/>
      <c r="E88" s="97"/>
      <c r="F88" s="193">
        <v>108000</v>
      </c>
      <c r="G88" s="277"/>
      <c r="H88" s="277"/>
      <c r="I88" s="277"/>
      <c r="J88" s="27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93">
        <v>3024</v>
      </c>
      <c r="G89" s="277"/>
      <c r="H89" s="277"/>
      <c r="I89" s="277"/>
      <c r="J89" s="278"/>
    </row>
    <row r="90" spans="1:10" ht="36" customHeight="1" x14ac:dyDescent="0.25">
      <c r="A90" s="7"/>
      <c r="B90" s="52" t="s">
        <v>169</v>
      </c>
      <c r="C90" s="96"/>
      <c r="D90" s="96"/>
      <c r="E90" s="97"/>
      <c r="F90" s="193">
        <v>27324</v>
      </c>
      <c r="G90" s="277"/>
      <c r="H90" s="277"/>
      <c r="I90" s="277"/>
      <c r="J90" s="278"/>
    </row>
    <row r="91" spans="1:10" ht="36" customHeight="1" x14ac:dyDescent="0.25">
      <c r="B91" s="52" t="s">
        <v>170</v>
      </c>
      <c r="C91" s="96"/>
      <c r="D91" s="96"/>
      <c r="E91" s="97"/>
      <c r="F91" s="193">
        <v>17712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93">
        <v>261000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93">
        <v>1800</v>
      </c>
      <c r="G93" s="277"/>
      <c r="H93" s="277"/>
      <c r="I93" s="277"/>
      <c r="J93" s="27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93">
        <v>7200</v>
      </c>
      <c r="G94" s="277"/>
      <c r="H94" s="277"/>
      <c r="I94" s="277"/>
      <c r="J94" s="278"/>
    </row>
    <row r="95" spans="1:10" ht="36" customHeight="1" x14ac:dyDescent="0.25">
      <c r="A95" s="7"/>
      <c r="B95" s="76" t="s">
        <v>174</v>
      </c>
      <c r="C95" s="77"/>
      <c r="D95" s="77"/>
      <c r="E95" s="54"/>
      <c r="F95" s="193">
        <v>113220</v>
      </c>
      <c r="G95" s="277"/>
      <c r="H95" s="277"/>
      <c r="I95" s="277"/>
      <c r="J95" s="278"/>
    </row>
    <row r="96" spans="1:10" ht="36" customHeight="1" x14ac:dyDescent="0.25">
      <c r="A96" s="7"/>
      <c r="B96" s="76" t="s">
        <v>175</v>
      </c>
      <c r="C96" s="77"/>
      <c r="D96" s="77"/>
      <c r="E96" s="53"/>
      <c r="F96" s="193">
        <v>30060</v>
      </c>
      <c r="G96" s="277"/>
      <c r="H96" s="277"/>
      <c r="I96" s="277"/>
      <c r="J96" s="27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93">
        <v>64080</v>
      </c>
      <c r="G97" s="277"/>
      <c r="H97" s="277"/>
      <c r="I97" s="277"/>
      <c r="J97" s="27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3">
        <v>10080</v>
      </c>
      <c r="G98" s="277"/>
      <c r="H98" s="277"/>
      <c r="I98" s="277"/>
      <c r="J98" s="27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3">
        <v>16560</v>
      </c>
      <c r="G99" s="277"/>
      <c r="H99" s="277"/>
      <c r="I99" s="277"/>
      <c r="J99" s="27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3">
        <v>90000</v>
      </c>
      <c r="G100" s="277"/>
      <c r="H100" s="277"/>
      <c r="I100" s="277"/>
      <c r="J100" s="27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3">
        <v>108000</v>
      </c>
      <c r="G101" s="277"/>
      <c r="H101" s="277"/>
      <c r="I101" s="277"/>
      <c r="J101" s="27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3">
        <v>8640</v>
      </c>
      <c r="G102" s="277"/>
      <c r="H102" s="277"/>
      <c r="I102" s="277"/>
      <c r="J102" s="27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3">
        <v>20160</v>
      </c>
      <c r="G103" s="277"/>
      <c r="H103" s="277"/>
      <c r="I103" s="277"/>
      <c r="J103" s="27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3">
        <v>30240</v>
      </c>
      <c r="G104" s="277"/>
      <c r="H104" s="277"/>
      <c r="I104" s="277"/>
      <c r="J104" s="27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3">
        <v>4320</v>
      </c>
      <c r="G105" s="277"/>
      <c r="H105" s="277"/>
      <c r="I105" s="277"/>
      <c r="J105" s="27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3">
        <v>365760</v>
      </c>
      <c r="G106" s="277"/>
      <c r="H106" s="277"/>
      <c r="I106" s="277"/>
      <c r="J106" s="27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93">
        <v>2880</v>
      </c>
      <c r="G107" s="277"/>
      <c r="H107" s="277"/>
      <c r="I107" s="277"/>
      <c r="J107" s="278"/>
    </row>
    <row r="108" spans="1:10" ht="36" customHeight="1" thickBot="1" x14ac:dyDescent="0.3">
      <c r="A108" s="7"/>
      <c r="B108" s="215" t="s">
        <v>187</v>
      </c>
      <c r="C108" s="216"/>
      <c r="D108" s="216"/>
      <c r="E108" s="217"/>
      <c r="F108" s="212"/>
      <c r="G108" s="213"/>
      <c r="H108" s="213"/>
      <c r="I108" s="213"/>
      <c r="J108" s="214"/>
    </row>
    <row r="109" spans="1:10" ht="22.5" customHeight="1" thickBot="1" x14ac:dyDescent="0.3">
      <c r="A109" s="7" t="s">
        <v>111</v>
      </c>
      <c r="B109" s="170" t="s">
        <v>188</v>
      </c>
      <c r="C109" s="171"/>
      <c r="D109" s="171"/>
      <c r="E109" s="171"/>
      <c r="F109" s="171"/>
      <c r="G109" s="171"/>
      <c r="H109" s="171"/>
      <c r="I109" s="171"/>
      <c r="J109" s="172"/>
    </row>
    <row r="110" spans="1:10" ht="36" customHeight="1" x14ac:dyDescent="0.25">
      <c r="A110" s="7"/>
      <c r="B110" s="34" t="s">
        <v>189</v>
      </c>
      <c r="C110" s="173"/>
      <c r="D110" s="173"/>
      <c r="E110" s="174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12"/>
      <c r="G113" s="213"/>
      <c r="H113" s="213"/>
      <c r="I113" s="213"/>
      <c r="J113" s="214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8">
        <f>H114*1.2</f>
        <v>64800</v>
      </c>
      <c r="G114" s="219">
        <f>H114*1.1</f>
        <v>59400.000000000007</v>
      </c>
      <c r="H114" s="219">
        <v>54000</v>
      </c>
      <c r="I114" s="219">
        <f>H114*0.75</f>
        <v>40500</v>
      </c>
      <c r="J114" s="220">
        <f>H114*0.5</f>
        <v>27000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39420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7200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8">
        <f>H117*1.2</f>
        <v>90720</v>
      </c>
      <c r="G117" s="219">
        <f>H117*1.1</f>
        <v>83160</v>
      </c>
      <c r="H117" s="219">
        <v>75600</v>
      </c>
      <c r="I117" s="219">
        <f>H117*0.75</f>
        <v>56700</v>
      </c>
      <c r="J117" s="220">
        <f>H117*0.5</f>
        <v>37800</v>
      </c>
    </row>
    <row r="118" spans="1:10" ht="36" customHeight="1" x14ac:dyDescent="0.25">
      <c r="A118" s="7" t="s">
        <v>113</v>
      </c>
      <c r="B118" s="76" t="s">
        <v>229</v>
      </c>
      <c r="C118" s="77"/>
      <c r="D118" s="77"/>
      <c r="E118" s="54"/>
      <c r="F118" s="67">
        <v>55440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10080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20">
        <f>H120*1.2</f>
        <v>61560</v>
      </c>
      <c r="G120" s="120">
        <f>H120*1.1</f>
        <v>56430.000000000007</v>
      </c>
      <c r="H120" s="120">
        <v>51300</v>
      </c>
      <c r="I120" s="120">
        <f>H120*0.75</f>
        <v>38475</v>
      </c>
      <c r="J120" s="120">
        <f>H120*0.5</f>
        <v>25650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21" t="s">
        <v>188</v>
      </c>
      <c r="C122" s="122"/>
      <c r="D122" s="122"/>
      <c r="E122" s="122"/>
      <c r="F122" s="122"/>
      <c r="G122" s="122"/>
      <c r="H122" s="122"/>
      <c r="I122" s="122"/>
      <c r="J122" s="123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4"/>
      <c r="C129" s="125"/>
      <c r="D129" s="125"/>
      <c r="E129" s="125"/>
      <c r="F129" s="126"/>
      <c r="G129" s="126"/>
      <c r="H129" s="126"/>
      <c r="I129" s="126"/>
      <c r="J129" s="126"/>
    </row>
    <row r="130" spans="1:10" ht="56.25" customHeight="1" x14ac:dyDescent="0.25">
      <c r="A130" s="7"/>
      <c r="B130" s="127" t="s">
        <v>252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41.25" customHeight="1" x14ac:dyDescent="0.25">
      <c r="A131" s="7"/>
      <c r="B131" s="127" t="s">
        <v>207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21" x14ac:dyDescent="0.25">
      <c r="A132" s="7" t="s">
        <v>113</v>
      </c>
      <c r="B132" s="129" t="s">
        <v>256</v>
      </c>
      <c r="C132" s="129"/>
      <c r="D132" s="129"/>
      <c r="E132" s="129"/>
      <c r="F132" s="129"/>
      <c r="G132" s="129"/>
      <c r="H132" s="129"/>
      <c r="I132" s="129"/>
      <c r="J132" s="129"/>
    </row>
    <row r="133" spans="1:10" ht="42" customHeight="1" x14ac:dyDescent="0.25">
      <c r="A133" s="7"/>
      <c r="B133" s="131" t="s">
        <v>209</v>
      </c>
      <c r="C133" s="131"/>
      <c r="D133" s="131"/>
      <c r="E133" s="131"/>
      <c r="F133" s="131"/>
      <c r="G133" s="131"/>
      <c r="H133" s="131"/>
      <c r="I133" s="131"/>
      <c r="J133" s="131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6732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3240 до 56160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29376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30096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46800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56160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14868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29376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36108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41040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3240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11340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7560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41580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6732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2880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36000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21600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41760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41760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10080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16848</v>
      </c>
      <c r="G94" s="219">
        <f>H94*1.1</f>
        <v>15444.000000000002</v>
      </c>
      <c r="H94" s="219">
        <v>14040</v>
      </c>
      <c r="I94" s="219">
        <f>H94*0.75</f>
        <v>10530</v>
      </c>
      <c r="J94" s="220">
        <f>H94*0.5</f>
        <v>7020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24192</v>
      </c>
      <c r="G97" s="219">
        <f>H97*1.1</f>
        <v>22176</v>
      </c>
      <c r="H97" s="219">
        <v>20160</v>
      </c>
      <c r="I97" s="219">
        <f>H97*0.75</f>
        <v>15120</v>
      </c>
      <c r="J97" s="220">
        <f>H97*0.5</f>
        <v>10080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17280</v>
      </c>
      <c r="G100" s="120">
        <f>H100*1.1</f>
        <v>15840.000000000002</v>
      </c>
      <c r="H100" s="120">
        <v>14400</v>
      </c>
      <c r="I100" s="120">
        <f>H100*0.75</f>
        <v>10800</v>
      </c>
      <c r="J100" s="120">
        <f>H100*0.5</f>
        <v>7200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6480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9360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59760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50400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10800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19800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23760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30600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54000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7200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59760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3060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10800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9360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32400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36000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5400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14400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18000</v>
      </c>
      <c r="G76" s="277"/>
      <c r="H76" s="277"/>
      <c r="I76" s="277"/>
      <c r="J76" s="278"/>
    </row>
    <row r="77" spans="1:10" ht="34.5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13680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70560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50400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17280</v>
      </c>
      <c r="G94" s="219">
        <f>H94*1.1</f>
        <v>15840.000000000002</v>
      </c>
      <c r="H94" s="219">
        <v>14400</v>
      </c>
      <c r="I94" s="219">
        <f>H94*0.75</f>
        <v>10800</v>
      </c>
      <c r="J94" s="220">
        <f>H94*0.5</f>
        <v>7200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24192</v>
      </c>
      <c r="G97" s="219">
        <f>H97*1.1</f>
        <v>22176</v>
      </c>
      <c r="H97" s="219">
        <v>20160</v>
      </c>
      <c r="I97" s="219">
        <f>H97*0.75</f>
        <v>15120</v>
      </c>
      <c r="J97" s="220">
        <f>H97*0.5</f>
        <v>10080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14385.6</v>
      </c>
      <c r="G100" s="120">
        <f>H100*1.1</f>
        <v>13186.800000000001</v>
      </c>
      <c r="H100" s="120">
        <v>11988</v>
      </c>
      <c r="I100" s="120">
        <f>H100*0.75</f>
        <v>8991</v>
      </c>
      <c r="J100" s="120">
        <f>H100*0.5</f>
        <v>5994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S155" sqref="S15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46">
        <v>14940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99">
        <v>21600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1440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13680 до 177840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13680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296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297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298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299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300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301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302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303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304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305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306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307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308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309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310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311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99">
        <v>348840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1" t="s">
        <v>211</v>
      </c>
      <c r="C143" s="202"/>
      <c r="D143" s="202"/>
      <c r="E143" s="203"/>
      <c r="F143" s="212" t="str">
        <f>"Цена от "&amp;MIN(F145,F149:F161)&amp;" до "&amp;MAX(F145,F149:F161)</f>
        <v>Цена от 3240 до 238140</v>
      </c>
      <c r="G143" s="213"/>
      <c r="H143" s="213"/>
      <c r="I143" s="213"/>
      <c r="J143" s="21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312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93">
        <v>50940</v>
      </c>
      <c r="G150" s="277"/>
      <c r="H150" s="277"/>
      <c r="I150" s="277"/>
      <c r="J150" s="278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3">
        <v>173340</v>
      </c>
      <c r="G151" s="277"/>
      <c r="H151" s="277"/>
      <c r="I151" s="277"/>
      <c r="J151" s="278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3">
        <v>61740</v>
      </c>
      <c r="G152" s="277"/>
      <c r="H152" s="277"/>
      <c r="I152" s="277"/>
      <c r="J152" s="278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3">
        <v>74088</v>
      </c>
      <c r="G153" s="277"/>
      <c r="H153" s="277"/>
      <c r="I153" s="277"/>
      <c r="J153" s="278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3">
        <v>63540</v>
      </c>
      <c r="G154" s="277"/>
      <c r="H154" s="277"/>
      <c r="I154" s="277"/>
      <c r="J154" s="278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3">
        <v>88740</v>
      </c>
      <c r="G155" s="277"/>
      <c r="H155" s="277"/>
      <c r="I155" s="277"/>
      <c r="J155" s="278"/>
    </row>
    <row r="156" spans="1:10" ht="36" customHeight="1" x14ac:dyDescent="0.25">
      <c r="A156" s="7" t="s">
        <v>111</v>
      </c>
      <c r="B156" s="52" t="s">
        <v>166</v>
      </c>
      <c r="C156" s="96"/>
      <c r="D156" s="96"/>
      <c r="E156" s="97"/>
      <c r="F156" s="193">
        <v>238140</v>
      </c>
      <c r="G156" s="277"/>
      <c r="H156" s="277"/>
      <c r="I156" s="277"/>
      <c r="J156" s="278"/>
    </row>
    <row r="157" spans="1:10" ht="44.25" customHeight="1" x14ac:dyDescent="0.25">
      <c r="A157" s="7"/>
      <c r="B157" s="52" t="s">
        <v>167</v>
      </c>
      <c r="C157" s="96"/>
      <c r="D157" s="96"/>
      <c r="E157" s="97"/>
      <c r="F157" s="193">
        <v>86040</v>
      </c>
      <c r="G157" s="277"/>
      <c r="H157" s="277"/>
      <c r="I157" s="277"/>
      <c r="J157" s="278"/>
    </row>
    <row r="158" spans="1:10" ht="36" customHeight="1" x14ac:dyDescent="0.25">
      <c r="A158" s="7" t="s">
        <v>111</v>
      </c>
      <c r="B158" s="78" t="s">
        <v>168</v>
      </c>
      <c r="C158" s="79"/>
      <c r="D158" s="79"/>
      <c r="E158" s="36"/>
      <c r="F158" s="193">
        <v>3240</v>
      </c>
      <c r="G158" s="277"/>
      <c r="H158" s="277"/>
      <c r="I158" s="277"/>
      <c r="J158" s="278"/>
    </row>
    <row r="159" spans="1:10" ht="36" customHeight="1" x14ac:dyDescent="0.25">
      <c r="B159" s="52" t="s">
        <v>169</v>
      </c>
      <c r="C159" s="96"/>
      <c r="D159" s="96"/>
      <c r="E159" s="97"/>
      <c r="F159" s="193">
        <v>50940</v>
      </c>
      <c r="G159" s="277"/>
      <c r="H159" s="277"/>
      <c r="I159" s="277"/>
      <c r="J159" s="278"/>
    </row>
    <row r="160" spans="1:10" ht="36" customHeight="1" x14ac:dyDescent="0.25">
      <c r="B160" s="52" t="s">
        <v>170</v>
      </c>
      <c r="C160" s="96"/>
      <c r="D160" s="96"/>
      <c r="E160" s="97"/>
      <c r="F160" s="193">
        <v>41940</v>
      </c>
      <c r="G160" s="277"/>
      <c r="H160" s="277"/>
      <c r="I160" s="277"/>
      <c r="J160" s="278"/>
    </row>
    <row r="161" spans="1:10" ht="36" customHeight="1" x14ac:dyDescent="0.25">
      <c r="A161" s="7" t="s">
        <v>111</v>
      </c>
      <c r="B161" s="52" t="s">
        <v>172</v>
      </c>
      <c r="C161" s="96"/>
      <c r="D161" s="96"/>
      <c r="E161" s="97"/>
      <c r="F161" s="193">
        <v>56340</v>
      </c>
      <c r="G161" s="277"/>
      <c r="H161" s="277"/>
      <c r="I161" s="277"/>
      <c r="J161" s="278"/>
    </row>
    <row r="162" spans="1:10" ht="37.5" customHeight="1" x14ac:dyDescent="0.25">
      <c r="A162" s="7"/>
      <c r="B162" s="76" t="s">
        <v>173</v>
      </c>
      <c r="C162" s="77"/>
      <c r="D162" s="77"/>
      <c r="E162" s="54"/>
      <c r="F162" s="193">
        <v>8280</v>
      </c>
      <c r="G162" s="277"/>
      <c r="H162" s="277"/>
      <c r="I162" s="277"/>
      <c r="J162" s="278"/>
    </row>
    <row r="163" spans="1:10" ht="36" customHeight="1" x14ac:dyDescent="0.25">
      <c r="A163" s="7"/>
      <c r="B163" s="76" t="s">
        <v>174</v>
      </c>
      <c r="C163" s="77"/>
      <c r="D163" s="77"/>
      <c r="E163" s="54"/>
      <c r="F163" s="193">
        <v>90000</v>
      </c>
      <c r="G163" s="277"/>
      <c r="H163" s="277"/>
      <c r="I163" s="277"/>
      <c r="J163" s="278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193">
        <v>63000</v>
      </c>
      <c r="G164" s="277"/>
      <c r="H164" s="277"/>
      <c r="I164" s="277"/>
      <c r="J164" s="278"/>
    </row>
    <row r="165" spans="1:10" ht="36" customHeight="1" x14ac:dyDescent="0.25">
      <c r="A165" s="7" t="s">
        <v>113</v>
      </c>
      <c r="B165" s="76" t="s">
        <v>176</v>
      </c>
      <c r="C165" s="77"/>
      <c r="D165" s="77"/>
      <c r="E165" s="54"/>
      <c r="F165" s="193">
        <v>139680</v>
      </c>
      <c r="G165" s="277"/>
      <c r="H165" s="277"/>
      <c r="I165" s="277"/>
      <c r="J165" s="278"/>
    </row>
    <row r="166" spans="1:10" ht="36" customHeight="1" x14ac:dyDescent="0.25">
      <c r="A166" s="7" t="s">
        <v>113</v>
      </c>
      <c r="B166" s="76" t="s">
        <v>177</v>
      </c>
      <c r="C166" s="77"/>
      <c r="D166" s="77"/>
      <c r="E166" s="54"/>
      <c r="F166" s="193">
        <v>72000</v>
      </c>
      <c r="G166" s="277"/>
      <c r="H166" s="277"/>
      <c r="I166" s="277"/>
      <c r="J166" s="278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3">
        <v>243360</v>
      </c>
      <c r="G167" s="277"/>
      <c r="H167" s="277"/>
      <c r="I167" s="277"/>
      <c r="J167" s="278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3">
        <v>87120</v>
      </c>
      <c r="G168" s="277"/>
      <c r="H168" s="277"/>
      <c r="I168" s="277"/>
      <c r="J168" s="278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3">
        <v>104544</v>
      </c>
      <c r="G169" s="277"/>
      <c r="H169" s="277"/>
      <c r="I169" s="277"/>
      <c r="J169" s="278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3">
        <v>89280</v>
      </c>
      <c r="G170" s="277"/>
      <c r="H170" s="277"/>
      <c r="I170" s="277"/>
      <c r="J170" s="278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3">
        <v>124560</v>
      </c>
      <c r="G171" s="277"/>
      <c r="H171" s="277"/>
      <c r="I171" s="277"/>
      <c r="J171" s="278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3">
        <v>334080</v>
      </c>
      <c r="G172" s="277"/>
      <c r="H172" s="277"/>
      <c r="I172" s="277"/>
      <c r="J172" s="278"/>
    </row>
    <row r="173" spans="1:10" ht="36" customHeight="1" x14ac:dyDescent="0.25">
      <c r="A173" s="7" t="s">
        <v>113</v>
      </c>
      <c r="B173" s="78" t="s">
        <v>184</v>
      </c>
      <c r="C173" s="79"/>
      <c r="D173" s="79"/>
      <c r="E173" s="36"/>
      <c r="F173" s="193">
        <v>5040</v>
      </c>
      <c r="G173" s="277"/>
      <c r="H173" s="277"/>
      <c r="I173" s="277"/>
      <c r="J173" s="278"/>
    </row>
    <row r="174" spans="1:10" ht="36" customHeight="1" thickBot="1" x14ac:dyDescent="0.3">
      <c r="A174" s="7" t="s">
        <v>113</v>
      </c>
      <c r="B174" s="76" t="s">
        <v>186</v>
      </c>
      <c r="C174" s="77"/>
      <c r="D174" s="77"/>
      <c r="E174" s="54"/>
      <c r="F174" s="193">
        <v>79200</v>
      </c>
      <c r="G174" s="277"/>
      <c r="H174" s="277"/>
      <c r="I174" s="277"/>
      <c r="J174" s="278"/>
    </row>
    <row r="175" spans="1:10" ht="22.5" customHeight="1" x14ac:dyDescent="0.25">
      <c r="A175" s="7" t="s">
        <v>111</v>
      </c>
      <c r="B175" s="104" t="s">
        <v>188</v>
      </c>
      <c r="C175" s="105"/>
      <c r="D175" s="105"/>
      <c r="E175" s="105"/>
      <c r="F175" s="105"/>
      <c r="G175" s="105"/>
      <c r="H175" s="105"/>
      <c r="I175" s="105"/>
      <c r="J175" s="106"/>
    </row>
    <row r="176" spans="1:10" ht="36" customHeight="1" thickBot="1" x14ac:dyDescent="0.3">
      <c r="A176" s="7"/>
      <c r="B176" s="52" t="s">
        <v>171</v>
      </c>
      <c r="C176" s="96"/>
      <c r="D176" s="96"/>
      <c r="E176" s="97"/>
      <c r="F176" s="67">
        <v>40</v>
      </c>
      <c r="G176" s="68"/>
      <c r="H176" s="68"/>
      <c r="I176" s="68"/>
      <c r="J176" s="69"/>
    </row>
    <row r="177" spans="1:10" ht="36" customHeight="1" thickBot="1" x14ac:dyDescent="0.3">
      <c r="A177" s="7"/>
      <c r="B177" s="98" t="s">
        <v>187</v>
      </c>
      <c r="C177" s="99"/>
      <c r="D177" s="99"/>
      <c r="E177" s="100"/>
      <c r="F177" s="101"/>
      <c r="G177" s="102"/>
      <c r="H177" s="102"/>
      <c r="I177" s="102"/>
      <c r="J177" s="103"/>
    </row>
    <row r="178" spans="1:10" ht="36" customHeight="1" thickBot="1" x14ac:dyDescent="0.3">
      <c r="A178" s="7"/>
      <c r="B178" s="170" t="s">
        <v>188</v>
      </c>
      <c r="C178" s="171"/>
      <c r="D178" s="171"/>
      <c r="E178" s="171"/>
      <c r="F178" s="171"/>
      <c r="G178" s="171"/>
      <c r="H178" s="171"/>
      <c r="I178" s="171"/>
      <c r="J178" s="172"/>
    </row>
    <row r="179" spans="1:10" ht="36" customHeight="1" x14ac:dyDescent="0.25">
      <c r="A179" s="7"/>
      <c r="B179" s="107" t="s">
        <v>189</v>
      </c>
      <c r="C179" s="108"/>
      <c r="D179" s="108"/>
      <c r="E179" s="109"/>
      <c r="F179" s="67">
        <v>60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190</v>
      </c>
      <c r="C180" s="77"/>
      <c r="D180" s="77"/>
      <c r="E180" s="54"/>
      <c r="F180" s="67">
        <v>99</v>
      </c>
      <c r="G180" s="68"/>
      <c r="H180" s="68"/>
      <c r="I180" s="68"/>
      <c r="J180" s="69"/>
    </row>
    <row r="181" spans="1:10" ht="36" customHeight="1" thickBot="1" x14ac:dyDescent="0.3">
      <c r="A181" s="7"/>
      <c r="B181" s="76" t="s">
        <v>191</v>
      </c>
      <c r="C181" s="77"/>
      <c r="D181" s="77"/>
      <c r="E181" s="54"/>
      <c r="F181" s="67">
        <v>150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76" t="s">
        <v>253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194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313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229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198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175</v>
      </c>
      <c r="C189" s="77"/>
      <c r="D189" s="77"/>
      <c r="E189" s="53"/>
      <c r="F189" s="67">
        <v>0</v>
      </c>
      <c r="G189" s="68"/>
      <c r="H189" s="68"/>
      <c r="I189" s="68"/>
      <c r="J189" s="69"/>
    </row>
    <row r="190" spans="1:10" ht="54" customHeight="1" thickBot="1" x14ac:dyDescent="0.3">
      <c r="A190" s="7"/>
      <c r="B190" s="18" t="s">
        <v>200</v>
      </c>
      <c r="C190" s="19"/>
      <c r="D190" s="19"/>
      <c r="E190" s="20"/>
      <c r="F190" s="110"/>
      <c r="G190" s="111"/>
      <c r="H190" s="111"/>
      <c r="I190" s="111"/>
      <c r="J190" s="112"/>
    </row>
    <row r="191" spans="1:10" ht="28.5" customHeight="1" thickBot="1" x14ac:dyDescent="0.3">
      <c r="A191" s="7"/>
      <c r="B191" s="356" t="s">
        <v>188</v>
      </c>
      <c r="C191" s="357"/>
      <c r="D191" s="357"/>
      <c r="E191" s="357"/>
      <c r="F191" s="357"/>
      <c r="G191" s="357"/>
      <c r="H191" s="357"/>
      <c r="I191" s="357"/>
      <c r="J191" s="358"/>
    </row>
    <row r="192" spans="1:10" ht="28.5" customHeight="1" x14ac:dyDescent="0.25">
      <c r="A192" s="7"/>
      <c r="B192" s="78" t="s">
        <v>201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202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 t="s">
        <v>111</v>
      </c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21" customHeight="1" x14ac:dyDescent="0.25">
      <c r="A198" s="7"/>
      <c r="B198" s="124"/>
      <c r="C198" s="125"/>
      <c r="D198" s="125"/>
      <c r="E198" s="125"/>
      <c r="F198" s="126"/>
      <c r="G198" s="126"/>
      <c r="H198" s="126"/>
      <c r="I198" s="126"/>
      <c r="J198" s="126"/>
    </row>
    <row r="199" spans="1:10" ht="67.5" customHeight="1" x14ac:dyDescent="0.25">
      <c r="A199" s="7"/>
      <c r="B199" s="127" t="s">
        <v>317</v>
      </c>
      <c r="C199" s="127"/>
      <c r="D199" s="127"/>
      <c r="E199" s="127"/>
      <c r="F199" s="127"/>
      <c r="G199" s="127"/>
      <c r="H199" s="127"/>
      <c r="I199" s="127"/>
      <c r="J199" s="127"/>
    </row>
    <row r="200" spans="1:10" ht="21" x14ac:dyDescent="0.25">
      <c r="A200" s="7" t="s">
        <v>113</v>
      </c>
      <c r="B200" s="129" t="s">
        <v>208</v>
      </c>
      <c r="C200" s="129"/>
      <c r="D200" s="129"/>
      <c r="E200" s="129"/>
      <c r="F200" s="129"/>
      <c r="G200" s="129"/>
      <c r="H200" s="129"/>
      <c r="I200" s="129"/>
      <c r="J200" s="129"/>
    </row>
    <row r="201" spans="1:10" s="179" customFormat="1" ht="20.100000000000001" customHeight="1" x14ac:dyDescent="0.25">
      <c r="B201" s="423"/>
      <c r="F201" s="424"/>
      <c r="G201" s="424"/>
      <c r="H201" s="424"/>
      <c r="I201" s="424"/>
      <c r="J201" s="424"/>
    </row>
    <row r="202" spans="1:10" s="241" customFormat="1" ht="36" customHeight="1" thickBot="1" x14ac:dyDescent="0.3">
      <c r="B202" s="242" t="s">
        <v>237</v>
      </c>
      <c r="C202" s="242"/>
      <c r="D202" s="242"/>
      <c r="E202" s="242"/>
      <c r="F202" s="242"/>
      <c r="G202" s="242"/>
      <c r="H202" s="242"/>
      <c r="I202" s="242"/>
    </row>
    <row r="203" spans="1:10" s="132" customFormat="1" ht="36" customHeight="1" thickBot="1" x14ac:dyDescent="0.3">
      <c r="B203" s="243" t="s">
        <v>238</v>
      </c>
      <c r="C203" s="244"/>
      <c r="D203" s="244"/>
      <c r="E203" s="244"/>
      <c r="F203" s="244"/>
      <c r="G203" s="244"/>
      <c r="H203" s="244"/>
      <c r="I203" s="245"/>
    </row>
    <row r="204" spans="1:10" ht="79.5" customHeight="1" thickBot="1" x14ac:dyDescent="0.3">
      <c r="B204" s="279" t="s">
        <v>239</v>
      </c>
      <c r="C204" s="280"/>
      <c r="D204" s="281" t="s">
        <v>240</v>
      </c>
      <c r="E204" s="251"/>
      <c r="F204" s="252"/>
      <c r="G204" s="251" t="s">
        <v>241</v>
      </c>
      <c r="H204" s="251"/>
      <c r="I204" s="252"/>
      <c r="J204" s="9"/>
    </row>
    <row r="205" spans="1:10" ht="36" customHeight="1" x14ac:dyDescent="0.25">
      <c r="B205" s="282" t="s">
        <v>242</v>
      </c>
      <c r="C205" s="283"/>
      <c r="D205" s="258" t="s">
        <v>243</v>
      </c>
      <c r="E205" s="258"/>
      <c r="F205" s="258"/>
      <c r="G205" s="284">
        <v>2190</v>
      </c>
      <c r="H205" s="258"/>
      <c r="I205" s="259"/>
      <c r="J205" s="9"/>
    </row>
    <row r="206" spans="1:10" ht="36" customHeight="1" x14ac:dyDescent="0.25">
      <c r="B206" s="285" t="s">
        <v>244</v>
      </c>
      <c r="C206" s="286"/>
      <c r="D206" s="265"/>
      <c r="E206" s="265"/>
      <c r="F206" s="265"/>
      <c r="G206" s="287">
        <v>1590</v>
      </c>
      <c r="H206" s="265"/>
      <c r="I206" s="266"/>
      <c r="J206" s="9"/>
    </row>
    <row r="207" spans="1:10" ht="36" customHeight="1" x14ac:dyDescent="0.25">
      <c r="B207" s="285" t="s">
        <v>245</v>
      </c>
      <c r="C207" s="286"/>
      <c r="D207" s="265"/>
      <c r="E207" s="265"/>
      <c r="F207" s="265"/>
      <c r="G207" s="287">
        <v>1440</v>
      </c>
      <c r="H207" s="265"/>
      <c r="I207" s="266"/>
      <c r="J207" s="9"/>
    </row>
    <row r="208" spans="1:10" ht="54" customHeight="1" x14ac:dyDescent="0.25">
      <c r="B208" s="285" t="s">
        <v>246</v>
      </c>
      <c r="C208" s="286"/>
      <c r="D208" s="265"/>
      <c r="E208" s="265"/>
      <c r="F208" s="265"/>
      <c r="G208" s="287">
        <v>1290</v>
      </c>
      <c r="H208" s="265"/>
      <c r="I208" s="266"/>
      <c r="J208" s="9"/>
    </row>
    <row r="209" spans="1:10" ht="21" customHeight="1" x14ac:dyDescent="0.25">
      <c r="B209" s="370"/>
      <c r="C209" s="370"/>
      <c r="D209" s="371"/>
      <c r="E209" s="371"/>
      <c r="F209" s="371"/>
      <c r="G209" s="372"/>
      <c r="H209" s="371"/>
      <c r="I209" s="371"/>
      <c r="J209" s="9"/>
    </row>
    <row r="210" spans="1:10" ht="40.5" customHeight="1" x14ac:dyDescent="0.25">
      <c r="A210" s="7"/>
      <c r="B210" s="131" t="s">
        <v>209</v>
      </c>
      <c r="C210" s="131"/>
      <c r="D210" s="131"/>
      <c r="E210" s="131"/>
      <c r="F210" s="131"/>
      <c r="G210" s="131"/>
      <c r="H210" s="131"/>
      <c r="I210" s="131"/>
      <c r="J210" s="131"/>
    </row>
    <row r="211" spans="1:10" ht="23.25" x14ac:dyDescent="0.25">
      <c r="A211" s="373" t="s">
        <v>318</v>
      </c>
      <c r="B211" s="373"/>
      <c r="C211" s="373"/>
      <c r="D211" s="373"/>
      <c r="E211" s="373"/>
      <c r="F211" s="373"/>
      <c r="G211" s="373"/>
      <c r="H211" s="373"/>
      <c r="I211" s="9"/>
      <c r="J211" s="9"/>
    </row>
    <row r="212" spans="1:10" ht="25.5" x14ac:dyDescent="0.35">
      <c r="A212" s="374" t="s">
        <v>319</v>
      </c>
      <c r="B212" s="374"/>
      <c r="C212" s="374"/>
      <c r="D212" s="374"/>
      <c r="E212" s="375" t="s">
        <v>320</v>
      </c>
      <c r="F212" s="376"/>
      <c r="G212" s="376"/>
      <c r="H212" s="9"/>
      <c r="I212" s="9"/>
      <c r="J212" s="9"/>
    </row>
    <row r="213" spans="1:10" ht="25.5" x14ac:dyDescent="0.35">
      <c r="A213" s="377" t="s">
        <v>321</v>
      </c>
      <c r="B213" s="377"/>
      <c r="C213" s="377"/>
      <c r="D213" s="377"/>
      <c r="E213" s="378">
        <v>1</v>
      </c>
      <c r="F213" s="376"/>
      <c r="G213" s="376"/>
      <c r="H213" s="9"/>
      <c r="I213" s="9"/>
      <c r="J213" s="9"/>
    </row>
    <row r="214" spans="1:10" ht="25.5" x14ac:dyDescent="0.35">
      <c r="A214" s="377">
        <v>2</v>
      </c>
      <c r="B214" s="377"/>
      <c r="C214" s="377"/>
      <c r="D214" s="377"/>
      <c r="E214" s="379">
        <v>1.1000000000000001</v>
      </c>
      <c r="F214" s="376"/>
      <c r="G214" s="376"/>
      <c r="H214" s="9"/>
      <c r="I214" s="9"/>
      <c r="J214" s="9"/>
    </row>
    <row r="215" spans="1:10" ht="25.5" x14ac:dyDescent="0.35">
      <c r="A215" s="377">
        <v>3</v>
      </c>
      <c r="B215" s="377"/>
      <c r="C215" s="377"/>
      <c r="D215" s="377"/>
      <c r="E215" s="379">
        <v>1.2</v>
      </c>
      <c r="F215" s="376"/>
      <c r="G215" s="376"/>
      <c r="H215" s="9"/>
      <c r="I215" s="9"/>
      <c r="J215" s="9"/>
    </row>
    <row r="216" spans="1:10" ht="25.5" x14ac:dyDescent="0.35">
      <c r="A216" s="377" t="s">
        <v>322</v>
      </c>
      <c r="B216" s="377"/>
      <c r="C216" s="377"/>
      <c r="D216" s="377"/>
      <c r="E216" s="379">
        <v>1.25</v>
      </c>
      <c r="F216" s="376"/>
      <c r="G216" s="376"/>
      <c r="H216" s="9"/>
      <c r="I216" s="9"/>
      <c r="J216" s="9"/>
    </row>
    <row r="217" spans="1:10" ht="25.5" x14ac:dyDescent="0.35">
      <c r="A217" s="377" t="s">
        <v>323</v>
      </c>
      <c r="B217" s="377"/>
      <c r="C217" s="377"/>
      <c r="D217" s="377"/>
      <c r="E217" s="379">
        <v>1.3</v>
      </c>
      <c r="F217" s="376"/>
      <c r="G217" s="376"/>
      <c r="H217" s="9"/>
      <c r="I217" s="9"/>
      <c r="J217" s="9"/>
    </row>
    <row r="218" spans="1:10" ht="25.5" x14ac:dyDescent="0.35">
      <c r="A218" s="377" t="s">
        <v>324</v>
      </c>
      <c r="B218" s="377"/>
      <c r="C218" s="377"/>
      <c r="D218" s="377"/>
      <c r="E218" s="379">
        <v>1.35</v>
      </c>
      <c r="F218" s="376"/>
      <c r="G218" s="376"/>
      <c r="H218" s="9"/>
      <c r="I218" s="9"/>
      <c r="J218" s="9"/>
    </row>
    <row r="219" spans="1:10" ht="25.5" x14ac:dyDescent="0.35">
      <c r="A219" s="377" t="s">
        <v>325</v>
      </c>
      <c r="B219" s="377"/>
      <c r="C219" s="377"/>
      <c r="D219" s="377"/>
      <c r="E219" s="379">
        <v>1.4</v>
      </c>
      <c r="F219" s="376"/>
      <c r="G219" s="376"/>
      <c r="H219" s="9"/>
      <c r="I219" s="9"/>
      <c r="J219" s="9"/>
    </row>
    <row r="220" spans="1:10" ht="25.5" x14ac:dyDescent="0.35">
      <c r="A220" s="377" t="s">
        <v>326</v>
      </c>
      <c r="B220" s="377"/>
      <c r="C220" s="377"/>
      <c r="D220" s="377"/>
      <c r="E220" s="379">
        <v>1.45</v>
      </c>
      <c r="F220" s="376"/>
      <c r="G220" s="376"/>
      <c r="H220" s="9"/>
      <c r="I220" s="9"/>
      <c r="J220" s="9"/>
    </row>
    <row r="221" spans="1:10" ht="25.5" x14ac:dyDescent="0.35">
      <c r="A221" s="377" t="s">
        <v>327</v>
      </c>
      <c r="B221" s="377"/>
      <c r="C221" s="377"/>
      <c r="D221" s="377"/>
      <c r="E221" s="379">
        <v>1.5</v>
      </c>
      <c r="F221" s="376"/>
      <c r="G221" s="376"/>
      <c r="H221" s="9"/>
      <c r="I221" s="9"/>
      <c r="J221" s="9"/>
    </row>
    <row r="222" spans="1:10" ht="25.5" x14ac:dyDescent="0.35">
      <c r="A222" s="377" t="s">
        <v>328</v>
      </c>
      <c r="B222" s="377"/>
      <c r="C222" s="377"/>
      <c r="D222" s="377"/>
      <c r="E222" s="379">
        <v>2</v>
      </c>
      <c r="F222" s="376"/>
      <c r="G222" s="376"/>
      <c r="H222" s="9"/>
      <c r="I222" s="9"/>
      <c r="J222" s="9"/>
    </row>
    <row r="223" spans="1:10" ht="53.25" customHeight="1" x14ac:dyDescent="0.25">
      <c r="A223" s="380" t="s">
        <v>329</v>
      </c>
      <c r="B223" s="380"/>
      <c r="C223" s="380"/>
      <c r="D223" s="380"/>
      <c r="E223" s="380"/>
      <c r="F223" s="380"/>
      <c r="G223" s="380"/>
      <c r="H223" s="380"/>
      <c r="I223" s="9"/>
      <c r="J223" s="9"/>
    </row>
  </sheetData>
  <sheetProtection selectLockedCells="1" selectUnlockedCells="1"/>
  <mergeCells count="406">
    <mergeCell ref="A222:D222"/>
    <mergeCell ref="A223:H223"/>
    <mergeCell ref="A216:D216"/>
    <mergeCell ref="A217:D217"/>
    <mergeCell ref="A218:D218"/>
    <mergeCell ref="A219:D219"/>
    <mergeCell ref="A220:D220"/>
    <mergeCell ref="A221:D221"/>
    <mergeCell ref="B210:J210"/>
    <mergeCell ref="A211:H211"/>
    <mergeCell ref="A212:D212"/>
    <mergeCell ref="A213:D213"/>
    <mergeCell ref="A214:D214"/>
    <mergeCell ref="A215:D215"/>
    <mergeCell ref="B205:C205"/>
    <mergeCell ref="D205:F208"/>
    <mergeCell ref="G205:I205"/>
    <mergeCell ref="B206:C206"/>
    <mergeCell ref="G206:I206"/>
    <mergeCell ref="B207:C207"/>
    <mergeCell ref="G207:I207"/>
    <mergeCell ref="B208:C208"/>
    <mergeCell ref="G208:I208"/>
    <mergeCell ref="B199:J199"/>
    <mergeCell ref="B200:J200"/>
    <mergeCell ref="B202:I202"/>
    <mergeCell ref="B203:I203"/>
    <mergeCell ref="B204:C204"/>
    <mergeCell ref="D204:F204"/>
    <mergeCell ref="G204:I204"/>
    <mergeCell ref="B195:E195"/>
    <mergeCell ref="F195:J195"/>
    <mergeCell ref="B196:E196"/>
    <mergeCell ref="F196:J196"/>
    <mergeCell ref="B197:E197"/>
    <mergeCell ref="F197:J197"/>
    <mergeCell ref="B191:J19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J178"/>
    <mergeCell ref="B179:E179"/>
    <mergeCell ref="F179:J179"/>
    <mergeCell ref="B180:E180"/>
    <mergeCell ref="F180:J180"/>
    <mergeCell ref="B181:E181"/>
    <mergeCell ref="F181:J181"/>
    <mergeCell ref="B174:E174"/>
    <mergeCell ref="F174:J174"/>
    <mergeCell ref="B175:J175"/>
    <mergeCell ref="B176:E176"/>
    <mergeCell ref="F176:J176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36108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14868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30096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23760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28512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14868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14868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36108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24120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3024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10620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7092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23760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8856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3240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12060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6030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22320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20880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42480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33840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40608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20880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20880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51120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4320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33840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12960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10195.199999999999</v>
      </c>
      <c r="G94" s="219">
        <f>H94*1.1</f>
        <v>9345.6</v>
      </c>
      <c r="H94" s="219">
        <v>8496</v>
      </c>
      <c r="I94" s="219">
        <f>H94*0.75</f>
        <v>6372</v>
      </c>
      <c r="J94" s="220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8640</v>
      </c>
      <c r="G100" s="120">
        <f>H100*1.1</f>
        <v>7920.0000000000009</v>
      </c>
      <c r="H100" s="120">
        <v>7200</v>
      </c>
      <c r="I100" s="120">
        <f>H100*0.75</f>
        <v>5400</v>
      </c>
      <c r="J100" s="120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11700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16560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236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1" t="s">
        <v>211</v>
      </c>
      <c r="C59" s="202"/>
      <c r="D59" s="202"/>
      <c r="E59" s="203"/>
      <c r="F59" s="212" t="str">
        <f>"Цена от "&amp;MIN(F61,F65:J66,H99,F67:J78)&amp;" до "&amp;MAX(F61,F65:J66,H99,F67:J78)</f>
        <v>Цена от 3168 до 155520</v>
      </c>
      <c r="G59" s="213"/>
      <c r="H59" s="213"/>
      <c r="I59" s="213"/>
      <c r="J59" s="214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24" thickBot="1" x14ac:dyDescent="0.3">
      <c r="A64" s="7"/>
      <c r="B64" s="140"/>
      <c r="C64" s="141"/>
      <c r="D64" s="141"/>
      <c r="E64" s="142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83" t="s">
        <v>159</v>
      </c>
      <c r="C65" s="484"/>
      <c r="D65" s="484"/>
      <c r="E65" s="485"/>
      <c r="F65" s="190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52" t="s">
        <v>160</v>
      </c>
      <c r="C66" s="353"/>
      <c r="D66" s="353"/>
      <c r="E66" s="434"/>
      <c r="F66" s="277">
        <v>47520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161</v>
      </c>
      <c r="C67" s="353"/>
      <c r="D67" s="353"/>
      <c r="E67" s="434"/>
      <c r="F67" s="277">
        <v>56880</v>
      </c>
      <c r="G67" s="277"/>
      <c r="H67" s="277"/>
      <c r="I67" s="277"/>
      <c r="J67" s="278"/>
    </row>
    <row r="68" spans="1:10" ht="36" customHeight="1" x14ac:dyDescent="0.25">
      <c r="A68" s="7" t="s">
        <v>111</v>
      </c>
      <c r="B68" s="352" t="s">
        <v>162</v>
      </c>
      <c r="C68" s="353"/>
      <c r="D68" s="353"/>
      <c r="E68" s="434"/>
      <c r="F68" s="277">
        <v>37440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163</v>
      </c>
      <c r="C69" s="353"/>
      <c r="D69" s="353"/>
      <c r="E69" s="434"/>
      <c r="F69" s="277">
        <v>44928</v>
      </c>
      <c r="G69" s="277"/>
      <c r="H69" s="277"/>
      <c r="I69" s="277"/>
      <c r="J69" s="278"/>
    </row>
    <row r="70" spans="1:10" ht="36" customHeight="1" x14ac:dyDescent="0.25">
      <c r="A70" s="7" t="s">
        <v>111</v>
      </c>
      <c r="B70" s="352" t="s">
        <v>164</v>
      </c>
      <c r="C70" s="353"/>
      <c r="D70" s="353"/>
      <c r="E70" s="434"/>
      <c r="F70" s="277">
        <v>34596</v>
      </c>
      <c r="G70" s="277"/>
      <c r="H70" s="277"/>
      <c r="I70" s="277"/>
      <c r="J70" s="278"/>
    </row>
    <row r="71" spans="1:10" ht="36" customHeight="1" x14ac:dyDescent="0.25">
      <c r="A71" s="7" t="s">
        <v>111</v>
      </c>
      <c r="B71" s="352" t="s">
        <v>165</v>
      </c>
      <c r="C71" s="353"/>
      <c r="D71" s="353"/>
      <c r="E71" s="434"/>
      <c r="F71" s="277">
        <v>50580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166</v>
      </c>
      <c r="C72" s="353"/>
      <c r="D72" s="353"/>
      <c r="E72" s="434"/>
      <c r="F72" s="277">
        <v>56952</v>
      </c>
      <c r="G72" s="277"/>
      <c r="H72" s="277"/>
      <c r="I72" s="277"/>
      <c r="J72" s="278"/>
    </row>
    <row r="73" spans="1:10" ht="36" customHeight="1" x14ac:dyDescent="0.25">
      <c r="A73" s="7"/>
      <c r="B73" s="352" t="s">
        <v>167</v>
      </c>
      <c r="C73" s="353"/>
      <c r="D73" s="353"/>
      <c r="E73" s="434"/>
      <c r="F73" s="277">
        <v>43200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168</v>
      </c>
      <c r="C74" s="353"/>
      <c r="D74" s="353"/>
      <c r="E74" s="434"/>
      <c r="F74" s="277">
        <v>3168</v>
      </c>
      <c r="G74" s="277"/>
      <c r="H74" s="277"/>
      <c r="I74" s="277"/>
      <c r="J74" s="278"/>
    </row>
    <row r="75" spans="1:10" ht="36" customHeight="1" x14ac:dyDescent="0.25">
      <c r="A75" s="7"/>
      <c r="B75" s="352" t="s">
        <v>169</v>
      </c>
      <c r="C75" s="353"/>
      <c r="D75" s="353"/>
      <c r="E75" s="434"/>
      <c r="F75" s="277">
        <v>18216</v>
      </c>
      <c r="G75" s="277"/>
      <c r="H75" s="277"/>
      <c r="I75" s="277"/>
      <c r="J75" s="278"/>
    </row>
    <row r="76" spans="1:10" ht="36" customHeight="1" x14ac:dyDescent="0.25">
      <c r="B76" s="352" t="s">
        <v>170</v>
      </c>
      <c r="C76" s="353"/>
      <c r="D76" s="353"/>
      <c r="E76" s="434"/>
      <c r="F76" s="277">
        <v>15228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171</v>
      </c>
      <c r="C77" s="353"/>
      <c r="D77" s="353"/>
      <c r="E77" s="434"/>
      <c r="F77" s="277">
        <v>155520</v>
      </c>
      <c r="G77" s="277"/>
      <c r="H77" s="277"/>
      <c r="I77" s="277"/>
      <c r="J77" s="278"/>
    </row>
    <row r="78" spans="1:10" ht="36" customHeight="1" x14ac:dyDescent="0.25">
      <c r="A78" s="7" t="s">
        <v>111</v>
      </c>
      <c r="B78" s="352" t="s">
        <v>172</v>
      </c>
      <c r="C78" s="353"/>
      <c r="D78" s="353"/>
      <c r="E78" s="434"/>
      <c r="F78" s="277">
        <v>44244</v>
      </c>
      <c r="G78" s="277"/>
      <c r="H78" s="277"/>
      <c r="I78" s="277"/>
      <c r="J78" s="27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77">
        <v>9720</v>
      </c>
      <c r="G79" s="277"/>
      <c r="H79" s="277"/>
      <c r="I79" s="277"/>
      <c r="J79" s="278"/>
    </row>
    <row r="80" spans="1:10" ht="36" customHeight="1" x14ac:dyDescent="0.25">
      <c r="A80" s="7"/>
      <c r="B80" s="76" t="s">
        <v>174</v>
      </c>
      <c r="C80" s="77"/>
      <c r="D80" s="77"/>
      <c r="E80" s="54"/>
      <c r="F80" s="277">
        <v>60030</v>
      </c>
      <c r="G80" s="277"/>
      <c r="H80" s="277"/>
      <c r="I80" s="277"/>
      <c r="J80" s="278"/>
    </row>
    <row r="81" spans="1:10" ht="36" customHeight="1" x14ac:dyDescent="0.25">
      <c r="A81" s="7"/>
      <c r="B81" s="76" t="s">
        <v>175</v>
      </c>
      <c r="C81" s="77"/>
      <c r="D81" s="77"/>
      <c r="E81" s="53"/>
      <c r="F81" s="277">
        <v>36000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352" t="s">
        <v>176</v>
      </c>
      <c r="C82" s="353"/>
      <c r="D82" s="353"/>
      <c r="E82" s="434"/>
      <c r="F82" s="277">
        <v>59760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352" t="s">
        <v>177</v>
      </c>
      <c r="C83" s="353"/>
      <c r="D83" s="353"/>
      <c r="E83" s="434"/>
      <c r="F83" s="277">
        <v>66960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352" t="s">
        <v>178</v>
      </c>
      <c r="C84" s="353"/>
      <c r="D84" s="353"/>
      <c r="E84" s="434"/>
      <c r="F84" s="511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179</v>
      </c>
      <c r="C85" s="353"/>
      <c r="D85" s="353"/>
      <c r="E85" s="434"/>
      <c r="F85" s="511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180</v>
      </c>
      <c r="C86" s="353"/>
      <c r="D86" s="353"/>
      <c r="E86" s="434"/>
      <c r="F86" s="511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2" t="s">
        <v>181</v>
      </c>
      <c r="C87" s="353"/>
      <c r="D87" s="353"/>
      <c r="E87" s="434"/>
      <c r="F87" s="511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2" t="s">
        <v>182</v>
      </c>
      <c r="C88" s="353"/>
      <c r="D88" s="353"/>
      <c r="E88" s="434"/>
      <c r="F88" s="511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2" t="s">
        <v>183</v>
      </c>
      <c r="C89" s="353"/>
      <c r="D89" s="353"/>
      <c r="E89" s="434"/>
      <c r="F89" s="511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184</v>
      </c>
      <c r="C90" s="353"/>
      <c r="D90" s="353"/>
      <c r="E90" s="434"/>
      <c r="F90" s="511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185</v>
      </c>
      <c r="C91" s="353"/>
      <c r="D91" s="353"/>
      <c r="E91" s="434"/>
      <c r="F91" s="511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512" t="s">
        <v>186</v>
      </c>
      <c r="C92" s="513"/>
      <c r="D92" s="513"/>
      <c r="E92" s="514"/>
      <c r="F92" s="155">
        <v>62640</v>
      </c>
      <c r="G92" s="156"/>
      <c r="H92" s="156"/>
      <c r="I92" s="156"/>
      <c r="J92" s="157"/>
    </row>
    <row r="93" spans="1:10" ht="36" customHeight="1" thickBot="1" x14ac:dyDescent="0.3">
      <c r="A93" s="7"/>
      <c r="B93" s="215" t="s">
        <v>187</v>
      </c>
      <c r="C93" s="216"/>
      <c r="D93" s="216"/>
      <c r="E93" s="217"/>
      <c r="F93" s="212"/>
      <c r="G93" s="213"/>
      <c r="H93" s="213"/>
      <c r="I93" s="213"/>
      <c r="J93" s="214"/>
    </row>
    <row r="94" spans="1:10" ht="22.5" customHeight="1" thickBot="1" x14ac:dyDescent="0.3">
      <c r="A94" s="7" t="s">
        <v>111</v>
      </c>
      <c r="B94" s="170" t="s">
        <v>188</v>
      </c>
      <c r="C94" s="171"/>
      <c r="D94" s="171"/>
      <c r="E94" s="171"/>
      <c r="F94" s="171"/>
      <c r="G94" s="171"/>
      <c r="H94" s="171"/>
      <c r="I94" s="171"/>
      <c r="J94" s="172"/>
    </row>
    <row r="95" spans="1:10" ht="36" customHeight="1" x14ac:dyDescent="0.25">
      <c r="A95" s="7"/>
      <c r="B95" s="34" t="s">
        <v>189</v>
      </c>
      <c r="C95" s="173"/>
      <c r="D95" s="173"/>
      <c r="E95" s="174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12"/>
      <c r="G98" s="213"/>
      <c r="H98" s="213"/>
      <c r="I98" s="213"/>
      <c r="J98" s="214"/>
    </row>
    <row r="99" spans="1:10" ht="36" customHeight="1" x14ac:dyDescent="0.25">
      <c r="A99" s="7" t="s">
        <v>111</v>
      </c>
      <c r="B99" s="352" t="s">
        <v>193</v>
      </c>
      <c r="C99" s="353"/>
      <c r="D99" s="353"/>
      <c r="E99" s="434"/>
      <c r="F99" s="218">
        <f>H99*1.2</f>
        <v>31320</v>
      </c>
      <c r="G99" s="219">
        <f>H99*1.1</f>
        <v>28710.000000000004</v>
      </c>
      <c r="H99" s="219">
        <v>26100</v>
      </c>
      <c r="I99" s="219">
        <f>H99*0.75</f>
        <v>19575</v>
      </c>
      <c r="J99" s="220">
        <f>H99*0.5</f>
        <v>13050</v>
      </c>
    </row>
    <row r="100" spans="1:10" ht="36" customHeight="1" x14ac:dyDescent="0.25">
      <c r="A100" s="7" t="s">
        <v>111</v>
      </c>
      <c r="B100" s="352" t="s">
        <v>194</v>
      </c>
      <c r="C100" s="353"/>
      <c r="D100" s="353"/>
      <c r="E100" s="434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52" t="s">
        <v>195</v>
      </c>
      <c r="C101" s="353"/>
      <c r="D101" s="353"/>
      <c r="E101" s="434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52" t="s">
        <v>196</v>
      </c>
      <c r="C102" s="353"/>
      <c r="D102" s="353"/>
      <c r="E102" s="434"/>
      <c r="F102" s="218">
        <f>H102*1.2</f>
        <v>44064</v>
      </c>
      <c r="G102" s="219">
        <f>H102*1.1</f>
        <v>40392</v>
      </c>
      <c r="H102" s="219">
        <v>36720</v>
      </c>
      <c r="I102" s="219">
        <f>H102*0.75</f>
        <v>27540</v>
      </c>
      <c r="J102" s="220">
        <f>H102*0.5</f>
        <v>18360</v>
      </c>
    </row>
    <row r="103" spans="1:10" ht="36" customHeight="1" x14ac:dyDescent="0.25">
      <c r="A103" s="7" t="s">
        <v>113</v>
      </c>
      <c r="B103" s="352" t="s">
        <v>229</v>
      </c>
      <c r="C103" s="353"/>
      <c r="D103" s="353"/>
      <c r="E103" s="434"/>
      <c r="F103" s="511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52" t="s">
        <v>198</v>
      </c>
      <c r="C104" s="353"/>
      <c r="D104" s="353"/>
      <c r="E104" s="434"/>
      <c r="F104" s="511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20">
        <f>H105*1.2</f>
        <v>22680</v>
      </c>
      <c r="G105" s="120">
        <f>H105*1.1</f>
        <v>20790</v>
      </c>
      <c r="H105" s="120">
        <v>18900</v>
      </c>
      <c r="I105" s="120">
        <f>H105*0.75</f>
        <v>14175</v>
      </c>
      <c r="J105" s="120">
        <f>H105*0.5</f>
        <v>9450</v>
      </c>
    </row>
    <row r="106" spans="1:10" ht="54" customHeight="1" thickBot="1" x14ac:dyDescent="0.3">
      <c r="A106" s="7"/>
      <c r="B106" s="359" t="s">
        <v>200</v>
      </c>
      <c r="C106" s="360"/>
      <c r="D106" s="360"/>
      <c r="E106" s="361"/>
      <c r="F106" s="494"/>
      <c r="G106" s="495"/>
      <c r="H106" s="495"/>
      <c r="I106" s="495"/>
      <c r="J106" s="496"/>
    </row>
    <row r="107" spans="1:10" ht="36" customHeight="1" thickBot="1" x14ac:dyDescent="0.3">
      <c r="A107" s="7"/>
      <c r="B107" s="121" t="s">
        <v>188</v>
      </c>
      <c r="C107" s="122"/>
      <c r="D107" s="122"/>
      <c r="E107" s="122"/>
      <c r="F107" s="122"/>
      <c r="G107" s="122"/>
      <c r="H107" s="122"/>
      <c r="I107" s="122"/>
      <c r="J107" s="123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4"/>
      <c r="C114" s="125"/>
      <c r="D114" s="125"/>
      <c r="E114" s="125"/>
      <c r="F114" s="126"/>
      <c r="G114" s="126"/>
      <c r="H114" s="126"/>
      <c r="I114" s="126"/>
      <c r="J114" s="126"/>
    </row>
    <row r="115" spans="1:10" ht="56.25" customHeight="1" x14ac:dyDescent="0.25">
      <c r="A115" s="7"/>
      <c r="B115" s="127" t="s">
        <v>252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41.25" customHeight="1" x14ac:dyDescent="0.25">
      <c r="A116" s="7"/>
      <c r="B116" s="127" t="s">
        <v>207</v>
      </c>
      <c r="C116" s="127"/>
      <c r="D116" s="127"/>
      <c r="E116" s="127"/>
      <c r="F116" s="127"/>
      <c r="G116" s="127"/>
      <c r="H116" s="127"/>
      <c r="I116" s="127"/>
      <c r="J116" s="127"/>
    </row>
    <row r="117" spans="1:10" ht="21" x14ac:dyDescent="0.25">
      <c r="A117" s="7" t="s">
        <v>113</v>
      </c>
      <c r="B117" s="129" t="s">
        <v>256</v>
      </c>
      <c r="C117" s="129"/>
      <c r="D117" s="129"/>
      <c r="E117" s="129"/>
      <c r="F117" s="129"/>
      <c r="G117" s="129"/>
      <c r="H117" s="129"/>
      <c r="I117" s="129"/>
      <c r="J117" s="129"/>
    </row>
    <row r="118" spans="1:10" ht="42" customHeight="1" x14ac:dyDescent="0.25">
      <c r="A118" s="7"/>
      <c r="B118" s="131" t="s">
        <v>209</v>
      </c>
      <c r="C118" s="131"/>
      <c r="D118" s="131"/>
      <c r="E118" s="131"/>
      <c r="F118" s="131"/>
      <c r="G118" s="131"/>
      <c r="H118" s="131"/>
      <c r="I118" s="131"/>
      <c r="J118" s="131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2880 до 37152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11059.199999999999</v>
      </c>
      <c r="G94" s="219">
        <f>H94*1.1</f>
        <v>10137.6</v>
      </c>
      <c r="H94" s="219">
        <v>9216</v>
      </c>
      <c r="I94" s="219">
        <f>H94*0.75</f>
        <v>6912</v>
      </c>
      <c r="J94" s="220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15552</v>
      </c>
      <c r="G97" s="219">
        <f>H97*1.1</f>
        <v>14256.000000000002</v>
      </c>
      <c r="H97" s="219">
        <v>12960</v>
      </c>
      <c r="I97" s="219">
        <f>H97*0.75</f>
        <v>9720</v>
      </c>
      <c r="J97" s="220">
        <f>H97*0.5</f>
        <v>6480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8640</v>
      </c>
      <c r="G100" s="120">
        <f>H100*1.1</f>
        <v>7920.0000000000009</v>
      </c>
      <c r="H100" s="120">
        <v>7200</v>
      </c>
      <c r="I100" s="120">
        <f>H100*0.75</f>
        <v>5400</v>
      </c>
      <c r="J100" s="120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5076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1584 до 76464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24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14040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3204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7740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27864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33436.800000000003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3204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5688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10980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64800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1584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22428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17424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76464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2970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5724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64800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30060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20160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5040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39600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47520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2880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107280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4320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23976</v>
      </c>
      <c r="G104" s="219">
        <f>H104*1.1</f>
        <v>21978</v>
      </c>
      <c r="H104" s="219">
        <v>19980</v>
      </c>
      <c r="I104" s="219">
        <f>H104*0.75</f>
        <v>14985</v>
      </c>
      <c r="J104" s="220">
        <f>H104*0.5</f>
        <v>9990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33696</v>
      </c>
      <c r="G107" s="219">
        <f>H107*1.1</f>
        <v>30888.000000000004</v>
      </c>
      <c r="H107" s="219">
        <v>28080</v>
      </c>
      <c r="I107" s="219">
        <f>H107*0.75</f>
        <v>21060</v>
      </c>
      <c r="J107" s="220">
        <f>H107*0.5</f>
        <v>14040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39916.799999999996</v>
      </c>
      <c r="G110" s="120">
        <f>H110*1.1</f>
        <v>36590.400000000001</v>
      </c>
      <c r="H110" s="120">
        <v>33264</v>
      </c>
      <c r="I110" s="120">
        <f>H110*0.75</f>
        <v>24948</v>
      </c>
      <c r="J110" s="120">
        <f>H110*0.5</f>
        <v>16632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24" activePane="bottomLeft" state="frozen"/>
      <selection activeCell="J115" sqref="J115"/>
      <selection pane="bottomLeft" activeCell="A136" sqref="A136:XFD136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4"/>
      <c r="G8" s="210"/>
      <c r="H8" s="210"/>
      <c r="I8" s="210"/>
      <c r="J8" s="21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4"/>
      <c r="G11" s="210"/>
      <c r="H11" s="210"/>
      <c r="I11" s="210"/>
      <c r="J11" s="211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0"/>
      <c r="H14" s="210"/>
      <c r="I14" s="210"/>
      <c r="J14" s="211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85">
        <v>17586</v>
      </c>
      <c r="G15" s="310"/>
      <c r="H15" s="310"/>
      <c r="I15" s="310"/>
      <c r="J15" s="186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527">
        <v>44640</v>
      </c>
      <c r="G16" s="528"/>
      <c r="H16" s="528"/>
      <c r="I16" s="528"/>
      <c r="J16" s="52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2016</v>
      </c>
      <c r="G18" s="394"/>
      <c r="H18" s="394"/>
      <c r="I18" s="394"/>
      <c r="J18" s="395"/>
    </row>
    <row r="19" spans="1:10" ht="36" customHeight="1" thickBot="1" x14ac:dyDescent="0.3">
      <c r="A19" s="7" t="s">
        <v>113</v>
      </c>
      <c r="B19" s="344" t="s">
        <v>120</v>
      </c>
      <c r="C19" s="328"/>
      <c r="D19" s="328"/>
      <c r="E19" s="86"/>
      <c r="F19" s="530">
        <v>5040</v>
      </c>
      <c r="G19" s="516"/>
      <c r="H19" s="516"/>
      <c r="I19" s="516"/>
      <c r="J19" s="517"/>
    </row>
    <row r="20" spans="1:10" ht="30" customHeight="1" thickBot="1" x14ac:dyDescent="0.3">
      <c r="A20" s="340" t="s">
        <v>257</v>
      </c>
      <c r="B20" s="341"/>
      <c r="C20" s="341"/>
      <c r="D20" s="341"/>
      <c r="E20" s="341"/>
      <c r="F20" s="341"/>
      <c r="G20" s="341"/>
      <c r="H20" s="341"/>
      <c r="I20" s="341"/>
      <c r="J20" s="342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9" t="str">
        <f>"Цена от "&amp;MIN(F22:F46)&amp;" до "&amp;MAX(F22:F46)</f>
        <v>Цена от 17370 до 434250</v>
      </c>
      <c r="G21" s="430"/>
      <c r="H21" s="430"/>
      <c r="I21" s="430"/>
      <c r="J21" s="431"/>
    </row>
    <row r="22" spans="1:10" ht="36" customHeight="1" outlineLevel="1" x14ac:dyDescent="0.25">
      <c r="A22" s="7"/>
      <c r="B22" s="52" t="s">
        <v>331</v>
      </c>
      <c r="C22" s="53"/>
      <c r="D22" s="53"/>
      <c r="E22" s="54"/>
      <c r="F22" s="196">
        <v>17370</v>
      </c>
      <c r="G22" s="432"/>
      <c r="H22" s="432"/>
      <c r="I22" s="432"/>
      <c r="J22" s="433"/>
    </row>
    <row r="23" spans="1:10" ht="36" customHeight="1" outlineLevel="1" x14ac:dyDescent="0.25">
      <c r="A23" s="7"/>
      <c r="B23" s="52" t="s">
        <v>332</v>
      </c>
      <c r="C23" s="53"/>
      <c r="D23" s="53"/>
      <c r="E23" s="54"/>
      <c r="F23" s="193">
        <v>34740</v>
      </c>
      <c r="G23" s="277"/>
      <c r="H23" s="277"/>
      <c r="I23" s="277"/>
      <c r="J23" s="278"/>
    </row>
    <row r="24" spans="1:10" ht="36" customHeight="1" outlineLevel="1" x14ac:dyDescent="0.25">
      <c r="A24" s="7"/>
      <c r="B24" s="52" t="s">
        <v>333</v>
      </c>
      <c r="C24" s="53"/>
      <c r="D24" s="53"/>
      <c r="E24" s="54"/>
      <c r="F24" s="193">
        <v>52110</v>
      </c>
      <c r="G24" s="277"/>
      <c r="H24" s="277"/>
      <c r="I24" s="277"/>
      <c r="J24" s="278"/>
    </row>
    <row r="25" spans="1:10" ht="36" customHeight="1" outlineLevel="1" x14ac:dyDescent="0.25">
      <c r="A25" s="7"/>
      <c r="B25" s="52" t="s">
        <v>334</v>
      </c>
      <c r="C25" s="53"/>
      <c r="D25" s="53"/>
      <c r="E25" s="54"/>
      <c r="F25" s="193">
        <v>69480</v>
      </c>
      <c r="G25" s="277"/>
      <c r="H25" s="277"/>
      <c r="I25" s="277"/>
      <c r="J25" s="278"/>
    </row>
    <row r="26" spans="1:10" ht="36" customHeight="1" outlineLevel="1" x14ac:dyDescent="0.25">
      <c r="A26" s="7"/>
      <c r="B26" s="52" t="s">
        <v>335</v>
      </c>
      <c r="C26" s="53"/>
      <c r="D26" s="53"/>
      <c r="E26" s="54"/>
      <c r="F26" s="193">
        <v>86850</v>
      </c>
      <c r="G26" s="277"/>
      <c r="H26" s="277"/>
      <c r="I26" s="277"/>
      <c r="J26" s="278"/>
    </row>
    <row r="27" spans="1:10" ht="36" customHeight="1" outlineLevel="1" x14ac:dyDescent="0.25">
      <c r="A27" s="7"/>
      <c r="B27" s="52" t="s">
        <v>336</v>
      </c>
      <c r="C27" s="53"/>
      <c r="D27" s="53"/>
      <c r="E27" s="54"/>
      <c r="F27" s="193">
        <v>104220</v>
      </c>
      <c r="G27" s="277"/>
      <c r="H27" s="277"/>
      <c r="I27" s="277"/>
      <c r="J27" s="278"/>
    </row>
    <row r="28" spans="1:10" ht="36" customHeight="1" outlineLevel="1" x14ac:dyDescent="0.25">
      <c r="A28" s="7"/>
      <c r="B28" s="52" t="s">
        <v>337</v>
      </c>
      <c r="C28" s="53"/>
      <c r="D28" s="53"/>
      <c r="E28" s="54"/>
      <c r="F28" s="193">
        <v>121590</v>
      </c>
      <c r="G28" s="277"/>
      <c r="H28" s="277"/>
      <c r="I28" s="277"/>
      <c r="J28" s="278"/>
    </row>
    <row r="29" spans="1:10" ht="36" customHeight="1" outlineLevel="1" x14ac:dyDescent="0.25">
      <c r="A29" s="7"/>
      <c r="B29" s="52" t="s">
        <v>338</v>
      </c>
      <c r="C29" s="53"/>
      <c r="D29" s="53"/>
      <c r="E29" s="54"/>
      <c r="F29" s="193">
        <v>138960</v>
      </c>
      <c r="G29" s="277"/>
      <c r="H29" s="277"/>
      <c r="I29" s="277"/>
      <c r="J29" s="278"/>
    </row>
    <row r="30" spans="1:10" ht="36" customHeight="1" outlineLevel="1" x14ac:dyDescent="0.25">
      <c r="A30" s="7"/>
      <c r="B30" s="52" t="s">
        <v>339</v>
      </c>
      <c r="C30" s="53"/>
      <c r="D30" s="53"/>
      <c r="E30" s="54"/>
      <c r="F30" s="193">
        <v>156330</v>
      </c>
      <c r="G30" s="277"/>
      <c r="H30" s="277"/>
      <c r="I30" s="277"/>
      <c r="J30" s="278"/>
    </row>
    <row r="31" spans="1:10" ht="36" customHeight="1" outlineLevel="1" x14ac:dyDescent="0.25">
      <c r="A31" s="7"/>
      <c r="B31" s="52" t="s">
        <v>340</v>
      </c>
      <c r="C31" s="53"/>
      <c r="D31" s="53"/>
      <c r="E31" s="54"/>
      <c r="F31" s="193">
        <v>173700</v>
      </c>
      <c r="G31" s="277"/>
      <c r="H31" s="277"/>
      <c r="I31" s="277"/>
      <c r="J31" s="278"/>
    </row>
    <row r="32" spans="1:10" ht="36" customHeight="1" outlineLevel="1" x14ac:dyDescent="0.25">
      <c r="A32" s="7"/>
      <c r="B32" s="52" t="s">
        <v>341</v>
      </c>
      <c r="C32" s="53"/>
      <c r="D32" s="53"/>
      <c r="E32" s="54"/>
      <c r="F32" s="193">
        <v>191070</v>
      </c>
      <c r="G32" s="277"/>
      <c r="H32" s="277"/>
      <c r="I32" s="277"/>
      <c r="J32" s="278"/>
    </row>
    <row r="33" spans="1:10" ht="36" customHeight="1" outlineLevel="1" x14ac:dyDescent="0.25">
      <c r="A33" s="7"/>
      <c r="B33" s="52" t="s">
        <v>342</v>
      </c>
      <c r="C33" s="53"/>
      <c r="D33" s="53"/>
      <c r="E33" s="54"/>
      <c r="F33" s="193">
        <v>208440</v>
      </c>
      <c r="G33" s="277"/>
      <c r="H33" s="277"/>
      <c r="I33" s="277"/>
      <c r="J33" s="278"/>
    </row>
    <row r="34" spans="1:10" ht="36" customHeight="1" outlineLevel="1" x14ac:dyDescent="0.25">
      <c r="A34" s="7"/>
      <c r="B34" s="52" t="s">
        <v>343</v>
      </c>
      <c r="C34" s="53"/>
      <c r="D34" s="53"/>
      <c r="E34" s="54"/>
      <c r="F34" s="193">
        <v>225810</v>
      </c>
      <c r="G34" s="277"/>
      <c r="H34" s="277"/>
      <c r="I34" s="277"/>
      <c r="J34" s="278"/>
    </row>
    <row r="35" spans="1:10" ht="36" customHeight="1" outlineLevel="1" x14ac:dyDescent="0.25">
      <c r="A35" s="7"/>
      <c r="B35" s="52" t="s">
        <v>344</v>
      </c>
      <c r="C35" s="53"/>
      <c r="D35" s="53"/>
      <c r="E35" s="54"/>
      <c r="F35" s="193">
        <v>243180</v>
      </c>
      <c r="G35" s="277"/>
      <c r="H35" s="277"/>
      <c r="I35" s="277"/>
      <c r="J35" s="278"/>
    </row>
    <row r="36" spans="1:10" ht="36" customHeight="1" outlineLevel="1" x14ac:dyDescent="0.25">
      <c r="A36" s="7"/>
      <c r="B36" s="52" t="s">
        <v>345</v>
      </c>
      <c r="C36" s="53"/>
      <c r="D36" s="53"/>
      <c r="E36" s="54"/>
      <c r="F36" s="193">
        <v>260550</v>
      </c>
      <c r="G36" s="277"/>
      <c r="H36" s="277"/>
      <c r="I36" s="277"/>
      <c r="J36" s="278"/>
    </row>
    <row r="37" spans="1:10" ht="36" customHeight="1" outlineLevel="1" x14ac:dyDescent="0.25">
      <c r="A37" s="7"/>
      <c r="B37" s="52" t="s">
        <v>346</v>
      </c>
      <c r="C37" s="53"/>
      <c r="D37" s="53"/>
      <c r="E37" s="54"/>
      <c r="F37" s="193">
        <v>277920</v>
      </c>
      <c r="G37" s="277"/>
      <c r="H37" s="277"/>
      <c r="I37" s="277"/>
      <c r="J37" s="278"/>
    </row>
    <row r="38" spans="1:10" ht="36" customHeight="1" outlineLevel="1" x14ac:dyDescent="0.25">
      <c r="A38" s="7"/>
      <c r="B38" s="52" t="s">
        <v>347</v>
      </c>
      <c r="C38" s="53"/>
      <c r="D38" s="53"/>
      <c r="E38" s="54"/>
      <c r="F38" s="193">
        <v>295290</v>
      </c>
      <c r="G38" s="277"/>
      <c r="H38" s="277"/>
      <c r="I38" s="277"/>
      <c r="J38" s="278"/>
    </row>
    <row r="39" spans="1:10" ht="36" customHeight="1" outlineLevel="1" x14ac:dyDescent="0.25">
      <c r="A39" s="7"/>
      <c r="B39" s="52" t="s">
        <v>348</v>
      </c>
      <c r="C39" s="53"/>
      <c r="D39" s="53"/>
      <c r="E39" s="54"/>
      <c r="F39" s="193">
        <v>312660</v>
      </c>
      <c r="G39" s="277"/>
      <c r="H39" s="277"/>
      <c r="I39" s="277"/>
      <c r="J39" s="278"/>
    </row>
    <row r="40" spans="1:10" ht="36" customHeight="1" outlineLevel="1" x14ac:dyDescent="0.25">
      <c r="A40" s="7"/>
      <c r="B40" s="52" t="s">
        <v>349</v>
      </c>
      <c r="C40" s="53"/>
      <c r="D40" s="53"/>
      <c r="E40" s="54"/>
      <c r="F40" s="193">
        <v>330030</v>
      </c>
      <c r="G40" s="277"/>
      <c r="H40" s="277"/>
      <c r="I40" s="277"/>
      <c r="J40" s="278"/>
    </row>
    <row r="41" spans="1:10" ht="36" customHeight="1" outlineLevel="1" x14ac:dyDescent="0.25">
      <c r="A41" s="7"/>
      <c r="B41" s="52" t="s">
        <v>350</v>
      </c>
      <c r="C41" s="53"/>
      <c r="D41" s="53"/>
      <c r="E41" s="54"/>
      <c r="F41" s="193">
        <v>347400</v>
      </c>
      <c r="G41" s="277"/>
      <c r="H41" s="277"/>
      <c r="I41" s="277"/>
      <c r="J41" s="278"/>
    </row>
    <row r="42" spans="1:10" ht="36" customHeight="1" outlineLevel="1" x14ac:dyDescent="0.25">
      <c r="A42" s="7"/>
      <c r="B42" s="52" t="s">
        <v>493</v>
      </c>
      <c r="C42" s="53"/>
      <c r="D42" s="53"/>
      <c r="E42" s="54"/>
      <c r="F42" s="193">
        <v>364770</v>
      </c>
      <c r="G42" s="277"/>
      <c r="H42" s="277"/>
      <c r="I42" s="277"/>
      <c r="J42" s="278"/>
    </row>
    <row r="43" spans="1:10" ht="36" customHeight="1" outlineLevel="1" x14ac:dyDescent="0.25">
      <c r="A43" s="7"/>
      <c r="B43" s="52" t="s">
        <v>494</v>
      </c>
      <c r="C43" s="53"/>
      <c r="D43" s="53"/>
      <c r="E43" s="54"/>
      <c r="F43" s="193">
        <v>382140</v>
      </c>
      <c r="G43" s="277"/>
      <c r="H43" s="277"/>
      <c r="I43" s="277"/>
      <c r="J43" s="278"/>
    </row>
    <row r="44" spans="1:10" ht="36" customHeight="1" outlineLevel="1" x14ac:dyDescent="0.25">
      <c r="A44" s="7"/>
      <c r="B44" s="52" t="s">
        <v>495</v>
      </c>
      <c r="C44" s="53"/>
      <c r="D44" s="53"/>
      <c r="E44" s="54"/>
      <c r="F44" s="193">
        <v>399510</v>
      </c>
      <c r="G44" s="277"/>
      <c r="H44" s="277"/>
      <c r="I44" s="277"/>
      <c r="J44" s="278"/>
    </row>
    <row r="45" spans="1:10" ht="36" customHeight="1" outlineLevel="1" x14ac:dyDescent="0.25">
      <c r="A45" s="7"/>
      <c r="B45" s="52" t="s">
        <v>496</v>
      </c>
      <c r="C45" s="53"/>
      <c r="D45" s="53"/>
      <c r="E45" s="54"/>
      <c r="F45" s="193">
        <v>416880</v>
      </c>
      <c r="G45" s="277"/>
      <c r="H45" s="277"/>
      <c r="I45" s="277"/>
      <c r="J45" s="278"/>
    </row>
    <row r="46" spans="1:10" ht="36" customHeight="1" outlineLevel="1" thickBot="1" x14ac:dyDescent="0.3">
      <c r="A46" s="7"/>
      <c r="B46" s="344" t="s">
        <v>497</v>
      </c>
      <c r="C46" s="328"/>
      <c r="D46" s="328"/>
      <c r="E46" s="86"/>
      <c r="F46" s="530">
        <v>434250</v>
      </c>
      <c r="G46" s="516"/>
      <c r="H46" s="516"/>
      <c r="I46" s="516"/>
      <c r="J46" s="517"/>
    </row>
    <row r="47" spans="1:10" ht="30" customHeight="1" thickBot="1" x14ac:dyDescent="0.4">
      <c r="A47" s="391" t="s">
        <v>268</v>
      </c>
      <c r="B47" s="392"/>
      <c r="C47" s="393"/>
      <c r="D47" s="393"/>
      <c r="E47" s="393"/>
      <c r="F47" s="184" t="s">
        <v>268</v>
      </c>
      <c r="G47" s="210"/>
      <c r="H47" s="210"/>
      <c r="I47" s="210"/>
      <c r="J47" s="211"/>
    </row>
    <row r="48" spans="1:10" ht="36" customHeight="1" thickBot="1" x14ac:dyDescent="0.3">
      <c r="A48" s="7" t="s">
        <v>111</v>
      </c>
      <c r="B48" s="30" t="s">
        <v>269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84" t="s">
        <v>268</v>
      </c>
      <c r="G49" s="210"/>
      <c r="H49" s="210"/>
      <c r="I49" s="210"/>
      <c r="J49" s="211"/>
    </row>
    <row r="50" spans="1:10" ht="36" customHeight="1" thickBot="1" x14ac:dyDescent="0.3">
      <c r="A50" s="7" t="s">
        <v>111</v>
      </c>
      <c r="B50" s="30" t="s">
        <v>270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84" t="s">
        <v>268</v>
      </c>
      <c r="G51" s="210"/>
      <c r="H51" s="210"/>
      <c r="I51" s="210"/>
      <c r="J51" s="211"/>
    </row>
    <row r="52" spans="1:10" ht="36" customHeight="1" thickBot="1" x14ac:dyDescent="0.3">
      <c r="A52" s="7" t="s">
        <v>111</v>
      </c>
      <c r="B52" s="52" t="s">
        <v>271</v>
      </c>
      <c r="C52" s="53"/>
      <c r="D52" s="53"/>
      <c r="E52" s="54"/>
      <c r="F52" s="189">
        <v>2016</v>
      </c>
      <c r="G52" s="394"/>
      <c r="H52" s="394"/>
      <c r="I52" s="394"/>
      <c r="J52" s="395"/>
    </row>
    <row r="53" spans="1:10" ht="30" customHeight="1" thickBot="1" x14ac:dyDescent="0.3">
      <c r="A53" s="184"/>
      <c r="B53" s="210"/>
      <c r="C53" s="210"/>
      <c r="D53" s="210"/>
      <c r="E53" s="211"/>
      <c r="F53" s="184" t="s">
        <v>268</v>
      </c>
      <c r="G53" s="210"/>
      <c r="H53" s="210"/>
      <c r="I53" s="210"/>
      <c r="J53" s="21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96" t="str">
        <f>"Цена от "&amp;MIN(F55:F79)&amp;" до "&amp;MAX(F55:F79)</f>
        <v>Цена от 17370 до 434250</v>
      </c>
      <c r="G54" s="397"/>
      <c r="H54" s="397"/>
      <c r="I54" s="397"/>
      <c r="J54" s="398"/>
    </row>
    <row r="55" spans="1:10" ht="36" customHeight="1" outlineLevel="1" x14ac:dyDescent="0.25">
      <c r="A55" s="7"/>
      <c r="B55" s="52" t="s">
        <v>498</v>
      </c>
      <c r="C55" s="53"/>
      <c r="D55" s="53"/>
      <c r="E55" s="53"/>
      <c r="F55" s="146">
        <v>17370</v>
      </c>
      <c r="G55" s="147"/>
      <c r="H55" s="147"/>
      <c r="I55" s="147"/>
      <c r="J55" s="148"/>
    </row>
    <row r="56" spans="1:10" ht="36" customHeight="1" outlineLevel="1" x14ac:dyDescent="0.25">
      <c r="A56" s="7"/>
      <c r="B56" s="52" t="s">
        <v>499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500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501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502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503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504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505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506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507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508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509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510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511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512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513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514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515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516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517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518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519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520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521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522</v>
      </c>
      <c r="C79" s="53"/>
      <c r="D79" s="53"/>
      <c r="E79" s="53"/>
      <c r="F79" s="399">
        <v>434250</v>
      </c>
      <c r="G79" s="156"/>
      <c r="H79" s="156"/>
      <c r="I79" s="156"/>
      <c r="J79" s="157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429" t="str">
        <f>"Цена от "&amp;MIN(F81:F90)&amp;" до "&amp;MAX(F81:F90)</f>
        <v>Цена от 2556 до 17856</v>
      </c>
      <c r="G80" s="430"/>
      <c r="H80" s="430"/>
      <c r="I80" s="430"/>
      <c r="J80" s="431"/>
    </row>
    <row r="81" spans="1:10" ht="36" customHeight="1" x14ac:dyDescent="0.25">
      <c r="A81" s="7"/>
      <c r="B81" s="76" t="s">
        <v>143</v>
      </c>
      <c r="C81" s="77"/>
      <c r="D81" s="77"/>
      <c r="E81" s="54"/>
      <c r="F81" s="196">
        <v>9540</v>
      </c>
      <c r="G81" s="432"/>
      <c r="H81" s="432"/>
      <c r="I81" s="432"/>
      <c r="J81" s="433"/>
    </row>
    <row r="82" spans="1:10" ht="36" customHeight="1" x14ac:dyDescent="0.25">
      <c r="A82" s="7"/>
      <c r="B82" s="76" t="s">
        <v>210</v>
      </c>
      <c r="C82" s="77"/>
      <c r="D82" s="77"/>
      <c r="E82" s="54"/>
      <c r="F82" s="193">
        <v>6372</v>
      </c>
      <c r="G82" s="277"/>
      <c r="H82" s="277"/>
      <c r="I82" s="277"/>
      <c r="J82" s="278"/>
    </row>
    <row r="83" spans="1:10" ht="36" customHeight="1" x14ac:dyDescent="0.25">
      <c r="A83" s="7"/>
      <c r="B83" s="78" t="s">
        <v>145</v>
      </c>
      <c r="C83" s="79"/>
      <c r="D83" s="79"/>
      <c r="E83" s="36"/>
      <c r="F83" s="193">
        <v>17856</v>
      </c>
      <c r="G83" s="277"/>
      <c r="H83" s="277"/>
      <c r="I83" s="277"/>
      <c r="J83" s="278"/>
    </row>
    <row r="84" spans="1:10" ht="36" customHeight="1" x14ac:dyDescent="0.25">
      <c r="A84" s="7"/>
      <c r="B84" s="76" t="s">
        <v>146</v>
      </c>
      <c r="C84" s="77"/>
      <c r="D84" s="77"/>
      <c r="E84" s="54"/>
      <c r="F84" s="193">
        <v>6300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147</v>
      </c>
      <c r="C85" s="77"/>
      <c r="D85" s="77"/>
      <c r="E85" s="54"/>
      <c r="F85" s="193">
        <v>13104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148</v>
      </c>
      <c r="C86" s="77"/>
      <c r="D86" s="77"/>
      <c r="E86" s="54"/>
      <c r="F86" s="193">
        <v>2556</v>
      </c>
      <c r="G86" s="277"/>
      <c r="H86" s="277"/>
      <c r="I86" s="277"/>
      <c r="J86" s="278"/>
    </row>
    <row r="87" spans="1:10" ht="36" customHeight="1" x14ac:dyDescent="0.25">
      <c r="A87" s="7"/>
      <c r="B87" s="76" t="s">
        <v>149</v>
      </c>
      <c r="C87" s="77"/>
      <c r="D87" s="77"/>
      <c r="E87" s="54"/>
      <c r="F87" s="193">
        <v>2556</v>
      </c>
      <c r="G87" s="277"/>
      <c r="H87" s="277"/>
      <c r="I87" s="277"/>
      <c r="J87" s="278"/>
    </row>
    <row r="88" spans="1:10" ht="36" customHeight="1" x14ac:dyDescent="0.25">
      <c r="A88" s="7"/>
      <c r="B88" s="76" t="s">
        <v>150</v>
      </c>
      <c r="C88" s="77"/>
      <c r="D88" s="77"/>
      <c r="E88" s="54"/>
      <c r="F88" s="193">
        <v>5112</v>
      </c>
      <c r="G88" s="277"/>
      <c r="H88" s="277"/>
      <c r="I88" s="277"/>
      <c r="J88" s="278"/>
    </row>
    <row r="89" spans="1:10" ht="36" customHeight="1" x14ac:dyDescent="0.25">
      <c r="A89" s="7"/>
      <c r="B89" s="76" t="s">
        <v>151</v>
      </c>
      <c r="C89" s="77"/>
      <c r="D89" s="77"/>
      <c r="E89" s="54"/>
      <c r="F89" s="193">
        <v>7668</v>
      </c>
      <c r="G89" s="277"/>
      <c r="H89" s="277"/>
      <c r="I89" s="277"/>
      <c r="J89" s="27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9">
        <v>12312</v>
      </c>
      <c r="G90" s="506"/>
      <c r="H90" s="506"/>
      <c r="I90" s="506"/>
      <c r="J90" s="507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201" t="s">
        <v>211</v>
      </c>
      <c r="C93" s="202"/>
      <c r="D93" s="202"/>
      <c r="E93" s="203"/>
      <c r="F93" s="204" t="str">
        <f>"Цена от "&amp;MIN(F95,F99:F111)&amp;" до "&amp;MAX(F95,F99:F111)</f>
        <v>Цена от 6912 до 180090</v>
      </c>
      <c r="G93" s="239"/>
      <c r="H93" s="239"/>
      <c r="I93" s="239"/>
      <c r="J93" s="240"/>
    </row>
    <row r="94" spans="1:10" ht="24" customHeight="1" thickBot="1" x14ac:dyDescent="0.3">
      <c r="A94" s="7"/>
      <c r="B94" s="27"/>
      <c r="C94" s="38"/>
      <c r="D94" s="38"/>
      <c r="E94" s="39"/>
      <c r="F94" s="184"/>
      <c r="G94" s="210"/>
      <c r="H94" s="210"/>
      <c r="I94" s="210"/>
      <c r="J94" s="211"/>
    </row>
    <row r="95" spans="1:10" ht="36" customHeight="1" x14ac:dyDescent="0.25">
      <c r="A95" s="7"/>
      <c r="B95" s="76" t="s">
        <v>156</v>
      </c>
      <c r="C95" s="77"/>
      <c r="D95" s="77"/>
      <c r="E95" s="54"/>
      <c r="F95" s="189">
        <v>108000</v>
      </c>
      <c r="G95" s="394"/>
      <c r="H95" s="394"/>
      <c r="I95" s="394"/>
      <c r="J95" s="395"/>
    </row>
    <row r="96" spans="1:10" ht="36" customHeight="1" x14ac:dyDescent="0.25">
      <c r="A96" s="7"/>
      <c r="B96" s="84" t="s">
        <v>157</v>
      </c>
      <c r="C96" s="85"/>
      <c r="D96" s="85"/>
      <c r="E96" s="86"/>
      <c r="F96" s="193">
        <v>10800</v>
      </c>
      <c r="G96" s="277"/>
      <c r="H96" s="277"/>
      <c r="I96" s="277"/>
      <c r="J96" s="27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91">
        <v>27000</v>
      </c>
      <c r="G97" s="413"/>
      <c r="H97" s="413"/>
      <c r="I97" s="413"/>
      <c r="J97" s="414"/>
    </row>
    <row r="98" spans="1:10" ht="24" customHeight="1" thickBot="1" x14ac:dyDescent="0.3">
      <c r="A98" s="7"/>
      <c r="B98" s="140"/>
      <c r="C98" s="141"/>
      <c r="D98" s="141"/>
      <c r="E98" s="142"/>
      <c r="F98" s="184"/>
      <c r="G98" s="210"/>
      <c r="H98" s="210"/>
      <c r="I98" s="210"/>
      <c r="J98" s="211"/>
    </row>
    <row r="99" spans="1:10" ht="36" customHeight="1" x14ac:dyDescent="0.25">
      <c r="A99" s="7" t="s">
        <v>111</v>
      </c>
      <c r="B99" s="483" t="s">
        <v>159</v>
      </c>
      <c r="C99" s="484"/>
      <c r="D99" s="484"/>
      <c r="E99" s="485"/>
      <c r="F99" s="189">
        <v>110358</v>
      </c>
      <c r="G99" s="394"/>
      <c r="H99" s="394"/>
      <c r="I99" s="394"/>
      <c r="J99" s="395"/>
    </row>
    <row r="100" spans="1:10" ht="36" customHeight="1" x14ac:dyDescent="0.25">
      <c r="A100" s="7" t="s">
        <v>111</v>
      </c>
      <c r="B100" s="352" t="s">
        <v>160</v>
      </c>
      <c r="C100" s="353"/>
      <c r="D100" s="353"/>
      <c r="E100" s="434"/>
      <c r="F100" s="193">
        <v>25452</v>
      </c>
      <c r="G100" s="277"/>
      <c r="H100" s="277"/>
      <c r="I100" s="277"/>
      <c r="J100" s="278"/>
    </row>
    <row r="101" spans="1:10" ht="36" customHeight="1" x14ac:dyDescent="0.25">
      <c r="A101" s="7" t="s">
        <v>111</v>
      </c>
      <c r="B101" s="352" t="s">
        <v>161</v>
      </c>
      <c r="C101" s="353"/>
      <c r="D101" s="353"/>
      <c r="E101" s="434"/>
      <c r="F101" s="193">
        <v>76248</v>
      </c>
      <c r="G101" s="277"/>
      <c r="H101" s="277"/>
      <c r="I101" s="277"/>
      <c r="J101" s="278"/>
    </row>
    <row r="102" spans="1:10" ht="36" customHeight="1" x14ac:dyDescent="0.25">
      <c r="A102" s="7" t="s">
        <v>111</v>
      </c>
      <c r="B102" s="352" t="s">
        <v>162</v>
      </c>
      <c r="C102" s="353"/>
      <c r="D102" s="353"/>
      <c r="E102" s="434"/>
      <c r="F102" s="193">
        <v>100008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352" t="s">
        <v>163</v>
      </c>
      <c r="C103" s="353"/>
      <c r="D103" s="353"/>
      <c r="E103" s="434"/>
      <c r="F103" s="193">
        <v>120009.59999999999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352" t="s">
        <v>164</v>
      </c>
      <c r="C104" s="353"/>
      <c r="D104" s="353"/>
      <c r="E104" s="434"/>
      <c r="F104" s="193">
        <v>33588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352" t="s">
        <v>165</v>
      </c>
      <c r="C105" s="353"/>
      <c r="D105" s="353"/>
      <c r="E105" s="434"/>
      <c r="F105" s="193">
        <v>44388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352" t="s">
        <v>166</v>
      </c>
      <c r="C106" s="353"/>
      <c r="D106" s="353"/>
      <c r="E106" s="434"/>
      <c r="F106" s="193">
        <v>85680</v>
      </c>
      <c r="G106" s="277"/>
      <c r="H106" s="277"/>
      <c r="I106" s="277"/>
      <c r="J106" s="278"/>
    </row>
    <row r="107" spans="1:10" ht="36" customHeight="1" x14ac:dyDescent="0.25">
      <c r="A107" s="7"/>
      <c r="B107" s="352" t="s">
        <v>167</v>
      </c>
      <c r="C107" s="353"/>
      <c r="D107" s="353"/>
      <c r="E107" s="434"/>
      <c r="F107" s="193">
        <v>180090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52" t="s">
        <v>168</v>
      </c>
      <c r="C108" s="353"/>
      <c r="D108" s="353"/>
      <c r="E108" s="434"/>
      <c r="F108" s="193">
        <v>6912</v>
      </c>
      <c r="G108" s="277"/>
      <c r="H108" s="277"/>
      <c r="I108" s="277"/>
      <c r="J108" s="278"/>
    </row>
    <row r="109" spans="1:10" ht="36" customHeight="1" x14ac:dyDescent="0.25">
      <c r="B109" s="352" t="s">
        <v>169</v>
      </c>
      <c r="C109" s="353"/>
      <c r="D109" s="353"/>
      <c r="E109" s="434"/>
      <c r="F109" s="193">
        <v>122202</v>
      </c>
      <c r="G109" s="277"/>
      <c r="H109" s="277"/>
      <c r="I109" s="277"/>
      <c r="J109" s="278"/>
    </row>
    <row r="110" spans="1:10" ht="36" customHeight="1" x14ac:dyDescent="0.25">
      <c r="B110" s="352" t="s">
        <v>170</v>
      </c>
      <c r="C110" s="353"/>
      <c r="D110" s="353"/>
      <c r="E110" s="434"/>
      <c r="F110" s="193">
        <v>81576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352" t="s">
        <v>172</v>
      </c>
      <c r="C111" s="353"/>
      <c r="D111" s="353"/>
      <c r="E111" s="434"/>
      <c r="F111" s="193">
        <v>35352</v>
      </c>
      <c r="G111" s="277"/>
      <c r="H111" s="277"/>
      <c r="I111" s="277"/>
      <c r="J111" s="278"/>
    </row>
    <row r="112" spans="1:10" ht="37.5" customHeight="1" x14ac:dyDescent="0.25">
      <c r="A112" s="7"/>
      <c r="B112" s="76" t="s">
        <v>173</v>
      </c>
      <c r="C112" s="77"/>
      <c r="D112" s="77"/>
      <c r="E112" s="54"/>
      <c r="F112" s="193">
        <v>11916</v>
      </c>
      <c r="G112" s="277"/>
      <c r="H112" s="277"/>
      <c r="I112" s="277"/>
      <c r="J112" s="278"/>
    </row>
    <row r="113" spans="1:10" ht="36" customHeight="1" x14ac:dyDescent="0.25">
      <c r="A113" s="7"/>
      <c r="B113" s="76" t="s">
        <v>174</v>
      </c>
      <c r="C113" s="77"/>
      <c r="D113" s="77"/>
      <c r="E113" s="54"/>
      <c r="F113" s="193">
        <v>113670</v>
      </c>
      <c r="G113" s="277"/>
      <c r="H113" s="277"/>
      <c r="I113" s="277"/>
      <c r="J113" s="278"/>
    </row>
    <row r="114" spans="1:10" ht="36" customHeight="1" x14ac:dyDescent="0.25">
      <c r="A114" s="7"/>
      <c r="B114" s="76" t="s">
        <v>175</v>
      </c>
      <c r="C114" s="77"/>
      <c r="D114" s="77"/>
      <c r="E114" s="53"/>
      <c r="F114" s="277">
        <v>70650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352" t="s">
        <v>176</v>
      </c>
      <c r="C115" s="353"/>
      <c r="D115" s="353"/>
      <c r="E115" s="434"/>
      <c r="F115" s="193">
        <v>276480</v>
      </c>
      <c r="G115" s="277"/>
      <c r="H115" s="277"/>
      <c r="I115" s="277"/>
      <c r="J115" s="278"/>
    </row>
    <row r="116" spans="1:10" ht="36" customHeight="1" x14ac:dyDescent="0.25">
      <c r="A116" s="7" t="s">
        <v>113</v>
      </c>
      <c r="B116" s="76" t="s">
        <v>177</v>
      </c>
      <c r="C116" s="77"/>
      <c r="D116" s="77"/>
      <c r="E116" s="54"/>
      <c r="F116" s="193">
        <v>64080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76" t="s">
        <v>178</v>
      </c>
      <c r="C117" s="77"/>
      <c r="D117" s="77"/>
      <c r="E117" s="54"/>
      <c r="F117" s="193">
        <v>190800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76" t="s">
        <v>179</v>
      </c>
      <c r="C118" s="77"/>
      <c r="D118" s="77"/>
      <c r="E118" s="54"/>
      <c r="F118" s="193">
        <v>250560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76" t="s">
        <v>180</v>
      </c>
      <c r="C119" s="77"/>
      <c r="D119" s="77"/>
      <c r="E119" s="54"/>
      <c r="F119" s="193">
        <v>300672</v>
      </c>
      <c r="G119" s="277"/>
      <c r="H119" s="277"/>
      <c r="I119" s="277"/>
      <c r="J119" s="278"/>
    </row>
    <row r="120" spans="1:10" ht="36" customHeight="1" x14ac:dyDescent="0.25">
      <c r="A120" s="7" t="s">
        <v>113</v>
      </c>
      <c r="B120" s="76" t="s">
        <v>181</v>
      </c>
      <c r="C120" s="77"/>
      <c r="D120" s="77"/>
      <c r="E120" s="54"/>
      <c r="F120" s="193">
        <v>84240</v>
      </c>
      <c r="G120" s="277"/>
      <c r="H120" s="277"/>
      <c r="I120" s="277"/>
      <c r="J120" s="278"/>
    </row>
    <row r="121" spans="1:10" ht="36" customHeight="1" x14ac:dyDescent="0.25">
      <c r="A121" s="7" t="s">
        <v>113</v>
      </c>
      <c r="B121" s="76" t="s">
        <v>182</v>
      </c>
      <c r="C121" s="77"/>
      <c r="D121" s="77"/>
      <c r="E121" s="54"/>
      <c r="F121" s="193">
        <v>111600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352" t="s">
        <v>183</v>
      </c>
      <c r="C122" s="353"/>
      <c r="D122" s="353"/>
      <c r="E122" s="434"/>
      <c r="F122" s="193">
        <v>214560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352" t="s">
        <v>184</v>
      </c>
      <c r="C123" s="353"/>
      <c r="D123" s="353"/>
      <c r="E123" s="434"/>
      <c r="F123" s="193">
        <v>17280</v>
      </c>
      <c r="G123" s="277"/>
      <c r="H123" s="277"/>
      <c r="I123" s="277"/>
      <c r="J123" s="278"/>
    </row>
    <row r="124" spans="1:10" ht="36" customHeight="1" thickBot="1" x14ac:dyDescent="0.3">
      <c r="A124" s="7" t="s">
        <v>113</v>
      </c>
      <c r="B124" s="512" t="s">
        <v>186</v>
      </c>
      <c r="C124" s="513"/>
      <c r="D124" s="513"/>
      <c r="E124" s="514"/>
      <c r="F124" s="193">
        <v>88560</v>
      </c>
      <c r="G124" s="277"/>
      <c r="H124" s="277"/>
      <c r="I124" s="277"/>
      <c r="J124" s="278"/>
    </row>
    <row r="125" spans="1:10" ht="22.5" customHeight="1" x14ac:dyDescent="0.25">
      <c r="A125" s="7" t="s">
        <v>111</v>
      </c>
      <c r="B125" s="531" t="s">
        <v>188</v>
      </c>
      <c r="C125" s="532"/>
      <c r="D125" s="532"/>
      <c r="E125" s="532"/>
      <c r="F125" s="532"/>
      <c r="G125" s="532"/>
      <c r="H125" s="532"/>
      <c r="I125" s="532"/>
      <c r="J125" s="533"/>
    </row>
    <row r="126" spans="1:10" ht="36" customHeight="1" thickBot="1" x14ac:dyDescent="0.3">
      <c r="A126" s="7"/>
      <c r="B126" s="52" t="s">
        <v>171</v>
      </c>
      <c r="C126" s="96"/>
      <c r="D126" s="96"/>
      <c r="E126" s="97"/>
      <c r="F126" s="199">
        <v>40</v>
      </c>
      <c r="G126" s="506"/>
      <c r="H126" s="506"/>
      <c r="I126" s="506"/>
      <c r="J126" s="507"/>
    </row>
    <row r="127" spans="1:10" ht="36" customHeight="1" thickBot="1" x14ac:dyDescent="0.3">
      <c r="A127" s="7"/>
      <c r="B127" s="98" t="s">
        <v>187</v>
      </c>
      <c r="C127" s="99"/>
      <c r="D127" s="99"/>
      <c r="E127" s="100"/>
      <c r="F127" s="400"/>
      <c r="G127" s="401"/>
      <c r="H127" s="401"/>
      <c r="I127" s="401"/>
      <c r="J127" s="402"/>
    </row>
    <row r="128" spans="1:10" ht="36" customHeight="1" thickBot="1" x14ac:dyDescent="0.3">
      <c r="A128" s="7"/>
      <c r="B128" s="104" t="s">
        <v>188</v>
      </c>
      <c r="C128" s="105"/>
      <c r="D128" s="105"/>
      <c r="E128" s="105"/>
      <c r="F128" s="105"/>
      <c r="G128" s="105"/>
      <c r="H128" s="105"/>
      <c r="I128" s="105"/>
      <c r="J128" s="106"/>
    </row>
    <row r="129" spans="1:10" ht="36" customHeight="1" x14ac:dyDescent="0.25">
      <c r="A129" s="7"/>
      <c r="B129" s="107" t="s">
        <v>189</v>
      </c>
      <c r="C129" s="108"/>
      <c r="D129" s="108"/>
      <c r="E129" s="109"/>
      <c r="F129" s="189">
        <v>60</v>
      </c>
      <c r="G129" s="394"/>
      <c r="H129" s="394"/>
      <c r="I129" s="394"/>
      <c r="J129" s="395"/>
    </row>
    <row r="130" spans="1:10" ht="36" customHeight="1" x14ac:dyDescent="0.25">
      <c r="A130" s="7"/>
      <c r="B130" s="76" t="s">
        <v>190</v>
      </c>
      <c r="C130" s="77"/>
      <c r="D130" s="77"/>
      <c r="E130" s="54"/>
      <c r="F130" s="193">
        <v>99</v>
      </c>
      <c r="G130" s="277"/>
      <c r="H130" s="277"/>
      <c r="I130" s="277"/>
      <c r="J130" s="278"/>
    </row>
    <row r="131" spans="1:10" ht="36" customHeight="1" thickBot="1" x14ac:dyDescent="0.3">
      <c r="A131" s="7"/>
      <c r="B131" s="76" t="s">
        <v>191</v>
      </c>
      <c r="C131" s="77"/>
      <c r="D131" s="77"/>
      <c r="E131" s="54"/>
      <c r="F131" s="199">
        <v>150</v>
      </c>
      <c r="G131" s="506"/>
      <c r="H131" s="506"/>
      <c r="I131" s="506"/>
      <c r="J131" s="507"/>
    </row>
    <row r="132" spans="1:10" ht="36" customHeight="1" thickBot="1" x14ac:dyDescent="0.3">
      <c r="A132" s="7"/>
      <c r="B132" s="18" t="s">
        <v>192</v>
      </c>
      <c r="C132" s="19"/>
      <c r="D132" s="19"/>
      <c r="E132" s="20"/>
      <c r="F132" s="534"/>
      <c r="G132" s="535"/>
      <c r="H132" s="535"/>
      <c r="I132" s="535"/>
      <c r="J132" s="536"/>
    </row>
    <row r="133" spans="1:10" ht="36" customHeight="1" x14ac:dyDescent="0.25">
      <c r="A133" s="7" t="s">
        <v>111</v>
      </c>
      <c r="B133" s="352" t="s">
        <v>253</v>
      </c>
      <c r="C133" s="353"/>
      <c r="D133" s="353"/>
      <c r="E133" s="434"/>
      <c r="F133" s="193">
        <v>70020</v>
      </c>
      <c r="G133" s="277"/>
      <c r="H133" s="277"/>
      <c r="I133" s="277"/>
      <c r="J133" s="278"/>
    </row>
    <row r="134" spans="1:10" ht="36" customHeight="1" x14ac:dyDescent="0.25">
      <c r="A134" s="7" t="s">
        <v>111</v>
      </c>
      <c r="B134" s="76" t="s">
        <v>194</v>
      </c>
      <c r="C134" s="77"/>
      <c r="D134" s="77"/>
      <c r="E134" s="54"/>
      <c r="F134" s="193">
        <v>43488</v>
      </c>
      <c r="G134" s="277"/>
      <c r="H134" s="277"/>
      <c r="I134" s="277"/>
      <c r="J134" s="278"/>
    </row>
    <row r="135" spans="1:10" ht="36" customHeight="1" x14ac:dyDescent="0.25">
      <c r="A135" s="7" t="s">
        <v>113</v>
      </c>
      <c r="B135" s="76" t="s">
        <v>313</v>
      </c>
      <c r="C135" s="77"/>
      <c r="D135" s="77"/>
      <c r="E135" s="54"/>
      <c r="F135" s="193">
        <v>175680</v>
      </c>
      <c r="G135" s="277"/>
      <c r="H135" s="277"/>
      <c r="I135" s="277"/>
      <c r="J135" s="278"/>
    </row>
    <row r="136" spans="1:10" ht="36" customHeight="1" thickBot="1" x14ac:dyDescent="0.3">
      <c r="A136" s="7"/>
      <c r="B136" s="76" t="s">
        <v>199</v>
      </c>
      <c r="C136" s="77"/>
      <c r="D136" s="77"/>
      <c r="E136" s="54"/>
      <c r="F136" s="191">
        <v>47412</v>
      </c>
      <c r="G136" s="413"/>
      <c r="H136" s="413"/>
      <c r="I136" s="413"/>
      <c r="J136" s="414"/>
    </row>
    <row r="137" spans="1:10" ht="54" customHeight="1" thickBot="1" x14ac:dyDescent="0.3">
      <c r="A137" s="7"/>
      <c r="B137" s="359" t="s">
        <v>200</v>
      </c>
      <c r="C137" s="360"/>
      <c r="D137" s="360"/>
      <c r="E137" s="361"/>
      <c r="F137" s="209"/>
      <c r="G137" s="326"/>
      <c r="H137" s="326"/>
      <c r="I137" s="326"/>
      <c r="J137" s="327"/>
    </row>
    <row r="138" spans="1:10" ht="28.5" customHeight="1" thickBot="1" x14ac:dyDescent="0.3">
      <c r="A138" s="7"/>
      <c r="B138" s="356" t="s">
        <v>188</v>
      </c>
      <c r="C138" s="357"/>
      <c r="D138" s="357"/>
      <c r="E138" s="357"/>
      <c r="F138" s="357"/>
      <c r="G138" s="357"/>
      <c r="H138" s="357"/>
      <c r="I138" s="357"/>
      <c r="J138" s="358"/>
    </row>
    <row r="139" spans="1:10" ht="28.5" customHeight="1" x14ac:dyDescent="0.25">
      <c r="A139" s="7"/>
      <c r="B139" s="78" t="s">
        <v>201</v>
      </c>
      <c r="C139" s="79"/>
      <c r="D139" s="79"/>
      <c r="E139" s="36"/>
      <c r="F139" s="80">
        <v>150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202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203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204</v>
      </c>
      <c r="C142" s="77"/>
      <c r="D142" s="77"/>
      <c r="E142" s="54"/>
      <c r="F142" s="80">
        <v>150</v>
      </c>
      <c r="G142" s="81"/>
      <c r="H142" s="81"/>
      <c r="I142" s="81"/>
      <c r="J142" s="82"/>
    </row>
    <row r="143" spans="1:10" ht="28.5" customHeight="1" thickBot="1" x14ac:dyDescent="0.3">
      <c r="A143" s="7"/>
      <c r="B143" s="76" t="s">
        <v>205</v>
      </c>
      <c r="C143" s="77"/>
      <c r="D143" s="77"/>
      <c r="E143" s="54"/>
      <c r="F143" s="80">
        <v>150</v>
      </c>
      <c r="G143" s="81"/>
      <c r="H143" s="81"/>
      <c r="I143" s="81"/>
      <c r="J143" s="82"/>
    </row>
    <row r="144" spans="1:10" ht="24" customHeight="1" thickBot="1" x14ac:dyDescent="0.3">
      <c r="A144" s="7"/>
      <c r="B144" s="27"/>
      <c r="C144" s="38"/>
      <c r="D144" s="38"/>
      <c r="E144" s="39"/>
      <c r="F144" s="184"/>
      <c r="G144" s="210"/>
      <c r="H144" s="210"/>
      <c r="I144" s="210"/>
      <c r="J144" s="211"/>
    </row>
    <row r="145" spans="1:10" ht="21" customHeight="1" x14ac:dyDescent="0.25">
      <c r="A145" s="7"/>
      <c r="B145" s="124"/>
      <c r="C145" s="125"/>
      <c r="D145" s="125"/>
      <c r="E145" s="125"/>
      <c r="F145" s="126"/>
      <c r="G145" s="126"/>
      <c r="H145" s="126"/>
      <c r="I145" s="126"/>
      <c r="J145" s="126"/>
    </row>
    <row r="146" spans="1:10" ht="67.5" customHeight="1" x14ac:dyDescent="0.25">
      <c r="A146" s="7"/>
      <c r="B146" s="127" t="s">
        <v>317</v>
      </c>
      <c r="C146" s="127"/>
      <c r="D146" s="127"/>
      <c r="E146" s="127"/>
      <c r="F146" s="127"/>
      <c r="G146" s="127"/>
      <c r="H146" s="127"/>
      <c r="I146" s="127"/>
      <c r="J146" s="127"/>
    </row>
    <row r="147" spans="1:10" ht="21" x14ac:dyDescent="0.25">
      <c r="A147" s="7" t="s">
        <v>113</v>
      </c>
      <c r="B147" s="129" t="s">
        <v>208</v>
      </c>
      <c r="C147" s="129"/>
      <c r="D147" s="129"/>
      <c r="E147" s="129"/>
      <c r="F147" s="129"/>
      <c r="G147" s="129"/>
      <c r="H147" s="129"/>
      <c r="I147" s="129"/>
      <c r="J147" s="129"/>
    </row>
    <row r="148" spans="1:10" s="179" customFormat="1" ht="20.100000000000001" customHeight="1" x14ac:dyDescent="0.25">
      <c r="B148" s="423"/>
      <c r="F148" s="424"/>
      <c r="G148" s="424"/>
      <c r="H148" s="424"/>
      <c r="I148" s="424"/>
      <c r="J148" s="424"/>
    </row>
    <row r="149" spans="1:10" s="241" customFormat="1" ht="36" customHeight="1" thickBot="1" x14ac:dyDescent="0.3">
      <c r="B149" s="242" t="s">
        <v>237</v>
      </c>
      <c r="C149" s="242"/>
      <c r="D149" s="242"/>
      <c r="E149" s="242"/>
      <c r="F149" s="242"/>
      <c r="G149" s="242"/>
      <c r="H149" s="242"/>
      <c r="I149" s="242"/>
    </row>
    <row r="150" spans="1:10" s="132" customFormat="1" ht="36" customHeight="1" thickBot="1" x14ac:dyDescent="0.3">
      <c r="B150" s="243" t="s">
        <v>238</v>
      </c>
      <c r="C150" s="244"/>
      <c r="D150" s="244"/>
      <c r="E150" s="244"/>
      <c r="F150" s="244"/>
      <c r="G150" s="244"/>
      <c r="H150" s="244"/>
      <c r="I150" s="245"/>
    </row>
    <row r="151" spans="1:10" ht="84" customHeight="1" thickBot="1" x14ac:dyDescent="0.3">
      <c r="B151" s="279" t="s">
        <v>239</v>
      </c>
      <c r="C151" s="280"/>
      <c r="D151" s="281" t="s">
        <v>240</v>
      </c>
      <c r="E151" s="251"/>
      <c r="F151" s="252"/>
      <c r="G151" s="251" t="s">
        <v>241</v>
      </c>
      <c r="H151" s="251"/>
      <c r="I151" s="252"/>
      <c r="J151" s="9"/>
    </row>
    <row r="152" spans="1:10" ht="36" customHeight="1" x14ac:dyDescent="0.25">
      <c r="B152" s="282" t="s">
        <v>242</v>
      </c>
      <c r="C152" s="283"/>
      <c r="D152" s="258" t="s">
        <v>243</v>
      </c>
      <c r="E152" s="258"/>
      <c r="F152" s="258"/>
      <c r="G152" s="284">
        <v>2343</v>
      </c>
      <c r="H152" s="258"/>
      <c r="I152" s="259"/>
      <c r="J152" s="9"/>
    </row>
    <row r="153" spans="1:10" ht="36" customHeight="1" x14ac:dyDescent="0.25">
      <c r="B153" s="285" t="s">
        <v>244</v>
      </c>
      <c r="C153" s="286"/>
      <c r="D153" s="265"/>
      <c r="E153" s="265"/>
      <c r="F153" s="265"/>
      <c r="G153" s="287">
        <v>1701</v>
      </c>
      <c r="H153" s="265"/>
      <c r="I153" s="266"/>
      <c r="J153" s="9"/>
    </row>
    <row r="154" spans="1:10" ht="36" customHeight="1" x14ac:dyDescent="0.25">
      <c r="B154" s="285" t="s">
        <v>245</v>
      </c>
      <c r="C154" s="286"/>
      <c r="D154" s="265"/>
      <c r="E154" s="265"/>
      <c r="F154" s="265"/>
      <c r="G154" s="287">
        <v>1542</v>
      </c>
      <c r="H154" s="265"/>
      <c r="I154" s="266"/>
      <c r="J154" s="9"/>
    </row>
    <row r="155" spans="1:10" ht="54" customHeight="1" x14ac:dyDescent="0.25">
      <c r="B155" s="285" t="s">
        <v>246</v>
      </c>
      <c r="C155" s="286"/>
      <c r="D155" s="265"/>
      <c r="E155" s="265"/>
      <c r="F155" s="265"/>
      <c r="G155" s="287">
        <v>1380</v>
      </c>
      <c r="H155" s="265"/>
      <c r="I155" s="266"/>
      <c r="J155" s="9"/>
    </row>
    <row r="156" spans="1:10" ht="16.5" customHeight="1" x14ac:dyDescent="0.25">
      <c r="B156" s="370"/>
      <c r="C156" s="370"/>
      <c r="D156" s="371"/>
      <c r="E156" s="371"/>
      <c r="F156" s="371"/>
      <c r="G156" s="372"/>
      <c r="H156" s="371"/>
      <c r="I156" s="371"/>
      <c r="J156" s="9"/>
    </row>
    <row r="157" spans="1:10" ht="40.5" customHeight="1" x14ac:dyDescent="0.25">
      <c r="A157" s="7"/>
      <c r="B157" s="131" t="s">
        <v>209</v>
      </c>
      <c r="C157" s="131"/>
      <c r="D157" s="131"/>
      <c r="E157" s="131"/>
      <c r="F157" s="131"/>
      <c r="G157" s="131"/>
      <c r="H157" s="131"/>
      <c r="I157" s="131"/>
      <c r="J157" s="131"/>
    </row>
    <row r="158" spans="1:10" ht="23.25" x14ac:dyDescent="0.25">
      <c r="A158" s="373" t="s">
        <v>318</v>
      </c>
      <c r="B158" s="373"/>
      <c r="C158" s="373"/>
      <c r="D158" s="373"/>
      <c r="E158" s="373"/>
      <c r="F158" s="373"/>
      <c r="G158" s="373"/>
      <c r="H158" s="373"/>
      <c r="I158" s="9"/>
      <c r="J158" s="9"/>
    </row>
    <row r="159" spans="1:10" ht="25.5" x14ac:dyDescent="0.35">
      <c r="A159" s="374" t="s">
        <v>319</v>
      </c>
      <c r="B159" s="374"/>
      <c r="C159" s="374"/>
      <c r="D159" s="374"/>
      <c r="E159" s="375" t="s">
        <v>320</v>
      </c>
      <c r="F159" s="376"/>
      <c r="G159" s="376"/>
      <c r="H159" s="9"/>
      <c r="I159" s="9"/>
      <c r="J159" s="9"/>
    </row>
    <row r="160" spans="1:10" ht="25.5" x14ac:dyDescent="0.35">
      <c r="A160" s="377" t="s">
        <v>321</v>
      </c>
      <c r="B160" s="377"/>
      <c r="C160" s="377"/>
      <c r="D160" s="377"/>
      <c r="E160" s="378">
        <v>1</v>
      </c>
      <c r="F160" s="376"/>
      <c r="G160" s="376"/>
      <c r="H160" s="9"/>
      <c r="I160" s="9"/>
      <c r="J160" s="9"/>
    </row>
    <row r="161" spans="1:10" ht="25.5" x14ac:dyDescent="0.35">
      <c r="A161" s="377">
        <v>2</v>
      </c>
      <c r="B161" s="377"/>
      <c r="C161" s="377"/>
      <c r="D161" s="377"/>
      <c r="E161" s="379">
        <v>1.1000000000000001</v>
      </c>
      <c r="F161" s="376"/>
      <c r="G161" s="376"/>
      <c r="H161" s="9"/>
      <c r="I161" s="9"/>
      <c r="J161" s="9"/>
    </row>
    <row r="162" spans="1:10" ht="25.5" x14ac:dyDescent="0.35">
      <c r="A162" s="377">
        <v>3</v>
      </c>
      <c r="B162" s="377"/>
      <c r="C162" s="377"/>
      <c r="D162" s="377"/>
      <c r="E162" s="379">
        <v>1.2</v>
      </c>
      <c r="F162" s="376"/>
      <c r="G162" s="376"/>
      <c r="H162" s="9"/>
      <c r="I162" s="9"/>
      <c r="J162" s="9"/>
    </row>
    <row r="163" spans="1:10" ht="25.5" x14ac:dyDescent="0.35">
      <c r="A163" s="377" t="s">
        <v>322</v>
      </c>
      <c r="B163" s="377"/>
      <c r="C163" s="377"/>
      <c r="D163" s="377"/>
      <c r="E163" s="379">
        <v>1.25</v>
      </c>
      <c r="F163" s="376"/>
      <c r="G163" s="376"/>
      <c r="H163" s="9"/>
      <c r="I163" s="9"/>
      <c r="J163" s="9"/>
    </row>
    <row r="164" spans="1:10" ht="25.5" x14ac:dyDescent="0.35">
      <c r="A164" s="377" t="s">
        <v>323</v>
      </c>
      <c r="B164" s="377"/>
      <c r="C164" s="377"/>
      <c r="D164" s="377"/>
      <c r="E164" s="379">
        <v>1.3</v>
      </c>
      <c r="F164" s="376"/>
      <c r="G164" s="376"/>
      <c r="H164" s="9"/>
      <c r="I164" s="9"/>
      <c r="J164" s="9"/>
    </row>
    <row r="165" spans="1:10" ht="25.5" x14ac:dyDescent="0.35">
      <c r="A165" s="377" t="s">
        <v>324</v>
      </c>
      <c r="B165" s="377"/>
      <c r="C165" s="377"/>
      <c r="D165" s="377"/>
      <c r="E165" s="379">
        <v>1.35</v>
      </c>
      <c r="F165" s="376"/>
      <c r="G165" s="376"/>
      <c r="H165" s="9"/>
      <c r="I165" s="9"/>
      <c r="J165" s="9"/>
    </row>
    <row r="166" spans="1:10" ht="25.5" x14ac:dyDescent="0.35">
      <c r="A166" s="377" t="s">
        <v>325</v>
      </c>
      <c r="B166" s="377"/>
      <c r="C166" s="377"/>
      <c r="D166" s="377"/>
      <c r="E166" s="379">
        <v>1.4</v>
      </c>
      <c r="F166" s="376"/>
      <c r="G166" s="376"/>
      <c r="H166" s="9"/>
      <c r="I166" s="9"/>
      <c r="J166" s="9"/>
    </row>
    <row r="167" spans="1:10" ht="25.5" x14ac:dyDescent="0.35">
      <c r="A167" s="377" t="s">
        <v>326</v>
      </c>
      <c r="B167" s="377"/>
      <c r="C167" s="377"/>
      <c r="D167" s="377"/>
      <c r="E167" s="379">
        <v>1.45</v>
      </c>
      <c r="F167" s="376"/>
      <c r="G167" s="376"/>
      <c r="H167" s="9"/>
      <c r="I167" s="9"/>
      <c r="J167" s="9"/>
    </row>
    <row r="168" spans="1:10" ht="25.5" x14ac:dyDescent="0.35">
      <c r="A168" s="377" t="s">
        <v>327</v>
      </c>
      <c r="B168" s="377"/>
      <c r="C168" s="377"/>
      <c r="D168" s="377"/>
      <c r="E168" s="379">
        <v>1.5</v>
      </c>
      <c r="F168" s="376"/>
      <c r="G168" s="376"/>
      <c r="H168" s="9"/>
      <c r="I168" s="9"/>
      <c r="J168" s="9"/>
    </row>
    <row r="169" spans="1:10" ht="25.5" x14ac:dyDescent="0.35">
      <c r="A169" s="377" t="s">
        <v>328</v>
      </c>
      <c r="B169" s="377"/>
      <c r="C169" s="377"/>
      <c r="D169" s="377"/>
      <c r="E169" s="379">
        <v>2</v>
      </c>
      <c r="F169" s="376"/>
      <c r="G169" s="376"/>
      <c r="H169" s="9"/>
      <c r="I169" s="9"/>
      <c r="J169" s="9"/>
    </row>
    <row r="170" spans="1:10" ht="53.25" customHeight="1" x14ac:dyDescent="0.25">
      <c r="A170" s="380" t="s">
        <v>523</v>
      </c>
      <c r="B170" s="380"/>
      <c r="C170" s="380"/>
      <c r="D170" s="380"/>
      <c r="E170" s="380"/>
      <c r="F170" s="380"/>
      <c r="G170" s="380"/>
      <c r="H170" s="380"/>
      <c r="I170" s="9"/>
      <c r="J170" s="9"/>
    </row>
  </sheetData>
  <sheetProtection selectLockedCells="1" selectUnlockedCells="1"/>
  <mergeCells count="300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5:C155"/>
    <mergeCell ref="G155:I155"/>
    <mergeCell ref="B157:J157"/>
    <mergeCell ref="A158:H158"/>
    <mergeCell ref="A159:D159"/>
    <mergeCell ref="A160:D160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F127:J127"/>
    <mergeCell ref="B128:J128"/>
    <mergeCell ref="B129:E129"/>
    <mergeCell ref="F129:J129"/>
    <mergeCell ref="B130:E130"/>
    <mergeCell ref="F130:J130"/>
    <mergeCell ref="B123:E123"/>
    <mergeCell ref="F123:J123"/>
    <mergeCell ref="B124:E124"/>
    <mergeCell ref="F124:J124"/>
    <mergeCell ref="B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9144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12960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3780 до 101700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15084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57168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42300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50760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20700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18504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58824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101700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3780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18000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14400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82800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6660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8460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60030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30060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30240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21600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9360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36028.799999999996</v>
      </c>
      <c r="G104" s="219">
        <f>H104*1.1</f>
        <v>33026.400000000001</v>
      </c>
      <c r="H104" s="219">
        <v>30024</v>
      </c>
      <c r="I104" s="219">
        <f>H104*0.75</f>
        <v>22518</v>
      </c>
      <c r="J104" s="220">
        <f>H104*0.5</f>
        <v>15012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50976</v>
      </c>
      <c r="G107" s="219">
        <f>H107*1.1</f>
        <v>46728.000000000007</v>
      </c>
      <c r="H107" s="219">
        <v>42480</v>
      </c>
      <c r="I107" s="219">
        <f>H107*0.75</f>
        <v>31860</v>
      </c>
      <c r="J107" s="220">
        <f>H107*0.5</f>
        <v>21240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18036</v>
      </c>
      <c r="G110" s="120">
        <f>H110*1.1</f>
        <v>16533</v>
      </c>
      <c r="H110" s="120">
        <v>15030</v>
      </c>
      <c r="I110" s="120">
        <f>H110*0.75</f>
        <v>11272.5</v>
      </c>
      <c r="J110" s="120">
        <f>H110*0.5</f>
        <v>7515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5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5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4"/>
      <c r="G10" s="210"/>
      <c r="H10" s="210"/>
      <c r="I10" s="211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508" t="s">
        <v>187</v>
      </c>
      <c r="C88" s="509"/>
      <c r="D88" s="509"/>
      <c r="E88" s="510"/>
      <c r="F88" s="508"/>
      <c r="G88" s="509"/>
      <c r="H88" s="509"/>
      <c r="I88" s="510"/>
    </row>
    <row r="89" spans="1:9" ht="19.5" customHeight="1" thickBot="1" x14ac:dyDescent="0.3">
      <c r="B89" s="170" t="s">
        <v>188</v>
      </c>
      <c r="C89" s="171"/>
      <c r="D89" s="171"/>
      <c r="E89" s="172"/>
      <c r="F89" s="170"/>
      <c r="G89" s="171"/>
      <c r="H89" s="171"/>
      <c r="I89" s="172"/>
    </row>
    <row r="90" spans="1:9" ht="36" customHeight="1" x14ac:dyDescent="0.25">
      <c r="B90" s="30" t="s">
        <v>189</v>
      </c>
      <c r="C90" s="234"/>
      <c r="D90" s="234"/>
      <c r="E90" s="235"/>
      <c r="F90" s="189">
        <v>60</v>
      </c>
      <c r="G90" s="394"/>
      <c r="H90" s="394"/>
      <c r="I90" s="395"/>
    </row>
    <row r="91" spans="1:9" ht="36" customHeight="1" x14ac:dyDescent="0.25">
      <c r="B91" s="52" t="s">
        <v>190</v>
      </c>
      <c r="C91" s="96"/>
      <c r="D91" s="96"/>
      <c r="E91" s="97"/>
      <c r="F91" s="193">
        <v>60</v>
      </c>
      <c r="G91" s="277"/>
      <c r="H91" s="277"/>
      <c r="I91" s="278"/>
    </row>
    <row r="92" spans="1:9" ht="36" customHeight="1" thickBot="1" x14ac:dyDescent="0.3">
      <c r="B92" s="236" t="s">
        <v>191</v>
      </c>
      <c r="C92" s="237"/>
      <c r="D92" s="237"/>
      <c r="E92" s="238"/>
      <c r="F92" s="191">
        <v>120</v>
      </c>
      <c r="G92" s="413"/>
      <c r="H92" s="413"/>
      <c r="I92" s="414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361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8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10620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15120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119520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42120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59832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56664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67996.799999999988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36108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59832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75060</v>
      </c>
      <c r="G67" s="277"/>
      <c r="H67" s="277"/>
      <c r="I67" s="277"/>
      <c r="J67" s="278"/>
    </row>
    <row r="68" spans="1:10" ht="36" customHeight="1" x14ac:dyDescent="0.25">
      <c r="A68" s="7"/>
      <c r="B68" s="352" t="s">
        <v>167</v>
      </c>
      <c r="C68" s="353"/>
      <c r="D68" s="353"/>
      <c r="E68" s="434"/>
      <c r="F68" s="277">
        <v>119520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3024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15588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12744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110880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75060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5400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60030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21060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33840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59040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105120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21254.399999999998</v>
      </c>
      <c r="G94" s="219">
        <f>H94*1.1</f>
        <v>19483.2</v>
      </c>
      <c r="H94" s="219">
        <v>17712</v>
      </c>
      <c r="I94" s="219">
        <f>H94*0.75</f>
        <v>13284</v>
      </c>
      <c r="J94" s="220">
        <f>H94*0.5</f>
        <v>8856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30240</v>
      </c>
      <c r="G97" s="219">
        <f>H97*1.1</f>
        <v>27720.000000000004</v>
      </c>
      <c r="H97" s="219">
        <v>25200</v>
      </c>
      <c r="I97" s="219">
        <f>H97*0.75</f>
        <v>18900</v>
      </c>
      <c r="J97" s="220">
        <f>H97*0.5</f>
        <v>12600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21600</v>
      </c>
      <c r="G100" s="120">
        <f>H100*1.1</f>
        <v>19800</v>
      </c>
      <c r="H100" s="120">
        <v>18000</v>
      </c>
      <c r="I100" s="120">
        <f>H100*0.75</f>
        <v>13500</v>
      </c>
      <c r="J100" s="120">
        <f>H100*0.5</f>
        <v>9000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10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14184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20160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3024 до 184644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24" customHeight="1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14184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17712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49680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59616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10620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21240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24840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144000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3024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60300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50220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184644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21240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7200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120060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60030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42480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20160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259200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30240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58622.400000000001</v>
      </c>
      <c r="G104" s="219">
        <f>H104*1.1</f>
        <v>53737.200000000004</v>
      </c>
      <c r="H104" s="219">
        <v>48852</v>
      </c>
      <c r="I104" s="219">
        <f>H104*0.75</f>
        <v>36639</v>
      </c>
      <c r="J104" s="220">
        <f>H104*0.5</f>
        <v>24426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82080</v>
      </c>
      <c r="G107" s="219">
        <f>H107*1.1</f>
        <v>75240</v>
      </c>
      <c r="H107" s="219">
        <v>68400</v>
      </c>
      <c r="I107" s="219">
        <f>H107*0.75</f>
        <v>51300</v>
      </c>
      <c r="J107" s="220">
        <f>H107*0.5</f>
        <v>34200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21600</v>
      </c>
      <c r="G110" s="120">
        <f>H110*1.1</f>
        <v>19800</v>
      </c>
      <c r="H110" s="120">
        <v>18000</v>
      </c>
      <c r="I110" s="120">
        <f>H110*0.75</f>
        <v>13500</v>
      </c>
      <c r="J110" s="120">
        <f>H110*0.5</f>
        <v>9000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101" activePane="bottomLeft" state="frozen"/>
      <selection activeCell="J115" sqref="J115"/>
      <selection pane="bottomLeft" activeCell="B105" sqref="B105:E10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8510.4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12240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4284 до 72864</v>
      </c>
      <c r="G64" s="213"/>
      <c r="H64" s="213"/>
      <c r="I64" s="213"/>
      <c r="J64" s="214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3">
        <v>28728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23796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60732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72864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14472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14472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93">
        <v>21600</v>
      </c>
      <c r="G77" s="277"/>
      <c r="H77" s="277"/>
      <c r="I77" s="277"/>
      <c r="J77" s="278"/>
    </row>
    <row r="78" spans="1:10" ht="36" customHeight="1" x14ac:dyDescent="0.25">
      <c r="A78" s="7"/>
      <c r="B78" s="78" t="s">
        <v>167</v>
      </c>
      <c r="C78" s="79"/>
      <c r="D78" s="79"/>
      <c r="E78" s="36"/>
      <c r="F78" s="193">
        <v>25920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93">
        <v>4284</v>
      </c>
      <c r="G79" s="277"/>
      <c r="H79" s="277"/>
      <c r="I79" s="277"/>
      <c r="J79" s="278"/>
    </row>
    <row r="80" spans="1:10" ht="36" customHeight="1" x14ac:dyDescent="0.25">
      <c r="A80" s="7"/>
      <c r="B80" s="52" t="s">
        <v>169</v>
      </c>
      <c r="C80" s="96"/>
      <c r="D80" s="96"/>
      <c r="E80" s="97"/>
      <c r="F80" s="193">
        <v>15264</v>
      </c>
      <c r="G80" s="277"/>
      <c r="H80" s="277"/>
      <c r="I80" s="277"/>
      <c r="J80" s="278"/>
    </row>
    <row r="81" spans="1:10" ht="36" customHeight="1" x14ac:dyDescent="0.25">
      <c r="B81" s="52" t="s">
        <v>170</v>
      </c>
      <c r="C81" s="96"/>
      <c r="D81" s="96"/>
      <c r="E81" s="97"/>
      <c r="F81" s="193">
        <v>11052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93">
        <v>66240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14472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93">
        <v>7632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193">
        <v>32508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193">
        <v>39636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3">
        <v>46080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40320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33840</v>
      </c>
      <c r="G89" s="277"/>
      <c r="H89" s="277"/>
      <c r="I89" s="277"/>
      <c r="J89" s="27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85680</v>
      </c>
      <c r="G90" s="277"/>
      <c r="H90" s="277"/>
      <c r="I90" s="277"/>
      <c r="J90" s="27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102816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20880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20880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30240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6480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92880</v>
      </c>
      <c r="G96" s="277"/>
      <c r="H96" s="277"/>
      <c r="I96" s="277"/>
      <c r="J96" s="27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93">
        <v>20880</v>
      </c>
      <c r="G97" s="277"/>
      <c r="H97" s="277"/>
      <c r="I97" s="277"/>
      <c r="J97" s="278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18619.2</v>
      </c>
      <c r="G104" s="219">
        <f>H104*1.1</f>
        <v>17067.600000000002</v>
      </c>
      <c r="H104" s="219">
        <v>15516</v>
      </c>
      <c r="I104" s="219">
        <f>H104*0.75</f>
        <v>11637</v>
      </c>
      <c r="J104" s="220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26784</v>
      </c>
      <c r="G107" s="219">
        <f>H107*1.1</f>
        <v>24552.000000000004</v>
      </c>
      <c r="H107" s="219">
        <v>22320</v>
      </c>
      <c r="I107" s="219">
        <f>H107*0.75</f>
        <v>16740</v>
      </c>
      <c r="J107" s="220">
        <f>H107*0.5</f>
        <v>11160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93">
        <v>15516</v>
      </c>
      <c r="G110" s="277"/>
      <c r="H110" s="277"/>
      <c r="I110" s="277"/>
      <c r="J110" s="27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153" activePane="bottomLeft" state="frozen"/>
      <selection activeCell="J115" sqref="J115"/>
      <selection pane="bottomLeft" activeCell="R162" sqref="R162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01.06.2022 года (начало размещения - с 01.07.2022).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7"/>
      <c r="B6" s="334" t="s">
        <v>257</v>
      </c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524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525</v>
      </c>
      <c r="C10" s="35"/>
      <c r="D10" s="35"/>
      <c r="E10" s="36"/>
      <c r="F10" s="538">
        <f>H10*1.2</f>
        <v>802656</v>
      </c>
      <c r="G10" s="538">
        <f>H10*1.1</f>
        <v>735768.00000000012</v>
      </c>
      <c r="H10" s="538">
        <v>668880</v>
      </c>
      <c r="I10" s="538">
        <f>H10*0.75</f>
        <v>501660</v>
      </c>
      <c r="J10" s="538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526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527</v>
      </c>
      <c r="C13" s="35"/>
      <c r="D13" s="35"/>
      <c r="E13" s="36"/>
      <c r="F13" s="538">
        <f>H13*1.2</f>
        <v>987552</v>
      </c>
      <c r="G13" s="538">
        <f>H13*1.1</f>
        <v>905256.00000000012</v>
      </c>
      <c r="H13" s="538">
        <v>822960</v>
      </c>
      <c r="I13" s="538">
        <f>H13*0.75</f>
        <v>617220</v>
      </c>
      <c r="J13" s="538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9" t="s">
        <v>257</v>
      </c>
      <c r="C17" s="540"/>
      <c r="D17" s="540"/>
      <c r="E17" s="540"/>
      <c r="F17" s="540"/>
      <c r="G17" s="540"/>
      <c r="H17" s="540"/>
      <c r="I17" s="540"/>
      <c r="J17" s="541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232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233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258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259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260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261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262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263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264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265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266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267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351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352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364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365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366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367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368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369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370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371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372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373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374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375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376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377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378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379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380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381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382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383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384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385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386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387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388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389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390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391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392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393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394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395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396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397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398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399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400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401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402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403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404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405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406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407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408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409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410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411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412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413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1" t="s">
        <v>211</v>
      </c>
      <c r="C129" s="202"/>
      <c r="D129" s="202"/>
      <c r="E129" s="203"/>
      <c r="F129" s="212" t="str">
        <f>"Цена от "&amp;MIN(F131:F131,F135:F149)&amp;" до "&amp;MAX(F131:F131,F135:F149)</f>
        <v>Цена от 240 до 835740</v>
      </c>
      <c r="G129" s="213"/>
      <c r="H129" s="213"/>
      <c r="I129" s="213"/>
      <c r="J129" s="214"/>
    </row>
    <row r="130" spans="1:10" ht="24" customHeight="1" thickBot="1" x14ac:dyDescent="0.3">
      <c r="A130" s="7"/>
      <c r="B130" s="27"/>
      <c r="C130" s="28"/>
      <c r="D130" s="28"/>
      <c r="E130" s="29"/>
      <c r="F130" s="184"/>
      <c r="G130" s="210"/>
      <c r="H130" s="210"/>
      <c r="I130" s="210"/>
      <c r="J130" s="211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40"/>
      <c r="C134" s="308"/>
      <c r="D134" s="308"/>
      <c r="E134" s="309"/>
      <c r="F134" s="420"/>
      <c r="G134" s="421"/>
      <c r="H134" s="421"/>
      <c r="I134" s="421"/>
      <c r="J134" s="422"/>
    </row>
    <row r="135" spans="1:10" ht="36" customHeight="1" x14ac:dyDescent="0.25">
      <c r="A135" s="7" t="s">
        <v>111</v>
      </c>
      <c r="B135" s="483" t="s">
        <v>159</v>
      </c>
      <c r="C135" s="484"/>
      <c r="D135" s="484"/>
      <c r="E135" s="485"/>
      <c r="F135" s="146">
        <v>189540</v>
      </c>
      <c r="G135" s="147"/>
      <c r="H135" s="147"/>
      <c r="I135" s="147"/>
      <c r="J135" s="148"/>
    </row>
    <row r="136" spans="1:10" ht="36" customHeight="1" x14ac:dyDescent="0.25">
      <c r="A136" s="7" t="s">
        <v>111</v>
      </c>
      <c r="B136" s="352" t="s">
        <v>487</v>
      </c>
      <c r="C136" s="353"/>
      <c r="D136" s="353"/>
      <c r="E136" s="434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52" t="s">
        <v>160</v>
      </c>
      <c r="C137" s="353"/>
      <c r="D137" s="353"/>
      <c r="E137" s="434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161</v>
      </c>
      <c r="C138" s="77"/>
      <c r="D138" s="77"/>
      <c r="E138" s="54"/>
      <c r="F138" s="58">
        <v>598140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121140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145368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220140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106740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352" t="s">
        <v>166</v>
      </c>
      <c r="C143" s="353"/>
      <c r="D143" s="353"/>
      <c r="E143" s="434"/>
      <c r="F143" s="58">
        <v>769140</v>
      </c>
      <c r="G143" s="59"/>
      <c r="H143" s="59"/>
      <c r="I143" s="59"/>
      <c r="J143" s="60"/>
    </row>
    <row r="144" spans="1:10" ht="36" customHeight="1" x14ac:dyDescent="0.25">
      <c r="A144" s="7"/>
      <c r="B144" s="352" t="s">
        <v>167</v>
      </c>
      <c r="C144" s="353"/>
      <c r="D144" s="353"/>
      <c r="E144" s="434"/>
      <c r="F144" s="58">
        <v>362160</v>
      </c>
      <c r="G144" s="59"/>
      <c r="H144" s="59"/>
      <c r="I144" s="59"/>
      <c r="J144" s="60"/>
    </row>
    <row r="145" spans="1:10" ht="36" customHeight="1" x14ac:dyDescent="0.25">
      <c r="A145" s="7" t="s">
        <v>111</v>
      </c>
      <c r="B145" s="352" t="s">
        <v>168</v>
      </c>
      <c r="C145" s="353"/>
      <c r="D145" s="353"/>
      <c r="E145" s="434"/>
      <c r="F145" s="58">
        <v>3240</v>
      </c>
      <c r="G145" s="59"/>
      <c r="H145" s="59"/>
      <c r="I145" s="59"/>
      <c r="J145" s="60"/>
    </row>
    <row r="146" spans="1:10" ht="36" customHeight="1" x14ac:dyDescent="0.25">
      <c r="A146" s="7"/>
      <c r="B146" s="352" t="s">
        <v>169</v>
      </c>
      <c r="C146" s="353"/>
      <c r="D146" s="353"/>
      <c r="E146" s="434"/>
      <c r="F146" s="58">
        <v>153540</v>
      </c>
      <c r="G146" s="59"/>
      <c r="H146" s="59"/>
      <c r="I146" s="59"/>
      <c r="J146" s="60"/>
    </row>
    <row r="147" spans="1:10" ht="36" customHeight="1" x14ac:dyDescent="0.25">
      <c r="A147" s="7"/>
      <c r="B147" s="352" t="s">
        <v>170</v>
      </c>
      <c r="C147" s="353"/>
      <c r="D147" s="353"/>
      <c r="E147" s="434"/>
      <c r="F147" s="58">
        <v>128340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76" t="s">
        <v>171</v>
      </c>
      <c r="C148" s="77"/>
      <c r="D148" s="77"/>
      <c r="E148" s="54"/>
      <c r="F148" s="58">
        <v>240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352" t="s">
        <v>172</v>
      </c>
      <c r="C149" s="353"/>
      <c r="D149" s="353"/>
      <c r="E149" s="434"/>
      <c r="F149" s="58">
        <v>97740</v>
      </c>
      <c r="G149" s="59"/>
      <c r="H149" s="59"/>
      <c r="I149" s="59"/>
      <c r="J149" s="60"/>
    </row>
    <row r="150" spans="1:10" ht="37.5" customHeight="1" x14ac:dyDescent="0.25">
      <c r="A150" s="7"/>
      <c r="B150" s="76" t="s">
        <v>173</v>
      </c>
      <c r="C150" s="77"/>
      <c r="D150" s="77"/>
      <c r="E150" s="54"/>
      <c r="F150" s="58">
        <v>24372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174</v>
      </c>
      <c r="C151" s="77"/>
      <c r="D151" s="77"/>
      <c r="E151" s="54"/>
      <c r="F151" s="58">
        <v>150300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3"/>
      <c r="F152" s="58">
        <v>60030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352" t="s">
        <v>176</v>
      </c>
      <c r="C153" s="353"/>
      <c r="D153" s="353"/>
      <c r="E153" s="434"/>
      <c r="F153" s="58">
        <v>1137600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52" t="s">
        <v>488</v>
      </c>
      <c r="C154" s="353"/>
      <c r="D154" s="353"/>
      <c r="E154" s="434"/>
      <c r="F154" s="58">
        <v>1379520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2" t="s">
        <v>177</v>
      </c>
      <c r="C155" s="353"/>
      <c r="D155" s="353"/>
      <c r="E155" s="434"/>
      <c r="F155" s="58">
        <v>468000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178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179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352" t="s">
        <v>183</v>
      </c>
      <c r="C161" s="353"/>
      <c r="D161" s="353"/>
      <c r="E161" s="434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52" t="s">
        <v>184</v>
      </c>
      <c r="C162" s="353"/>
      <c r="D162" s="353"/>
      <c r="E162" s="434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185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512" t="s">
        <v>186</v>
      </c>
      <c r="C164" s="513"/>
      <c r="D164" s="513"/>
      <c r="E164" s="514"/>
      <c r="F164" s="399">
        <v>586800</v>
      </c>
      <c r="G164" s="156"/>
      <c r="H164" s="156"/>
      <c r="I164" s="156"/>
      <c r="J164" s="157"/>
    </row>
    <row r="165" spans="1:10" ht="36" customHeight="1" thickBot="1" x14ac:dyDescent="0.3">
      <c r="B165" s="170" t="s">
        <v>188</v>
      </c>
      <c r="C165" s="171"/>
      <c r="D165" s="171"/>
      <c r="E165" s="171"/>
      <c r="F165" s="171"/>
      <c r="G165" s="171"/>
      <c r="H165" s="171"/>
      <c r="I165" s="171"/>
      <c r="J165" s="172"/>
    </row>
    <row r="166" spans="1:10" ht="36" customHeight="1" x14ac:dyDescent="0.25">
      <c r="B166" s="440" t="s">
        <v>479</v>
      </c>
      <c r="C166" s="441"/>
      <c r="D166" s="441"/>
      <c r="E166" s="442"/>
      <c r="F166" s="443">
        <v>300</v>
      </c>
      <c r="G166" s="444"/>
      <c r="H166" s="444"/>
      <c r="I166" s="444"/>
      <c r="J166" s="445"/>
    </row>
    <row r="167" spans="1:10" ht="54" customHeight="1" thickBot="1" x14ac:dyDescent="0.3">
      <c r="B167" s="446" t="s">
        <v>480</v>
      </c>
      <c r="C167" s="447"/>
      <c r="D167" s="447"/>
      <c r="E167" s="448"/>
      <c r="F167" s="449"/>
      <c r="G167" s="450"/>
      <c r="H167" s="450"/>
      <c r="I167" s="450"/>
      <c r="J167" s="451"/>
    </row>
    <row r="168" spans="1:10" ht="36" customHeight="1" x14ac:dyDescent="0.25">
      <c r="B168" s="440" t="s">
        <v>481</v>
      </c>
      <c r="C168" s="441"/>
      <c r="D168" s="441"/>
      <c r="E168" s="442"/>
      <c r="F168" s="443">
        <v>240</v>
      </c>
      <c r="G168" s="444"/>
      <c r="H168" s="444"/>
      <c r="I168" s="444"/>
      <c r="J168" s="445"/>
    </row>
    <row r="169" spans="1:10" ht="54" customHeight="1" thickBot="1" x14ac:dyDescent="0.3">
      <c r="B169" s="446" t="s">
        <v>480</v>
      </c>
      <c r="C169" s="447"/>
      <c r="D169" s="447"/>
      <c r="E169" s="448"/>
      <c r="F169" s="449"/>
      <c r="G169" s="450"/>
      <c r="H169" s="450"/>
      <c r="I169" s="450"/>
      <c r="J169" s="451"/>
    </row>
    <row r="170" spans="1:10" ht="36" customHeight="1" x14ac:dyDescent="0.25">
      <c r="B170" s="440" t="s">
        <v>482</v>
      </c>
      <c r="C170" s="441"/>
      <c r="D170" s="441"/>
      <c r="E170" s="442"/>
      <c r="F170" s="443">
        <v>120</v>
      </c>
      <c r="G170" s="444"/>
      <c r="H170" s="444"/>
      <c r="I170" s="444"/>
      <c r="J170" s="445"/>
    </row>
    <row r="171" spans="1:10" ht="54" customHeight="1" thickBot="1" x14ac:dyDescent="0.3">
      <c r="B171" s="446" t="s">
        <v>483</v>
      </c>
      <c r="C171" s="447"/>
      <c r="D171" s="447"/>
      <c r="E171" s="448"/>
      <c r="F171" s="449"/>
      <c r="G171" s="450"/>
      <c r="H171" s="450"/>
      <c r="I171" s="450"/>
      <c r="J171" s="451"/>
    </row>
    <row r="172" spans="1:10" ht="36" customHeight="1" x14ac:dyDescent="0.25">
      <c r="B172" s="440" t="s">
        <v>484</v>
      </c>
      <c r="C172" s="441"/>
      <c r="D172" s="441"/>
      <c r="E172" s="442"/>
      <c r="F172" s="443">
        <v>360</v>
      </c>
      <c r="G172" s="444"/>
      <c r="H172" s="444"/>
      <c r="I172" s="444"/>
      <c r="J172" s="445"/>
    </row>
    <row r="173" spans="1:10" ht="54" customHeight="1" thickBot="1" x14ac:dyDescent="0.3">
      <c r="B173" s="446" t="s">
        <v>480</v>
      </c>
      <c r="C173" s="447"/>
      <c r="D173" s="447"/>
      <c r="E173" s="448"/>
      <c r="F173" s="449"/>
      <c r="G173" s="450"/>
      <c r="H173" s="450"/>
      <c r="I173" s="450"/>
      <c r="J173" s="451"/>
    </row>
    <row r="174" spans="1:10" ht="36" customHeight="1" x14ac:dyDescent="0.25">
      <c r="B174" s="440" t="s">
        <v>485</v>
      </c>
      <c r="C174" s="441"/>
      <c r="D174" s="441"/>
      <c r="E174" s="442"/>
      <c r="F174" s="443">
        <v>300</v>
      </c>
      <c r="G174" s="444"/>
      <c r="H174" s="444"/>
      <c r="I174" s="444"/>
      <c r="J174" s="445"/>
    </row>
    <row r="175" spans="1:10" ht="54" customHeight="1" thickBot="1" x14ac:dyDescent="0.3">
      <c r="B175" s="446" t="s">
        <v>480</v>
      </c>
      <c r="C175" s="447"/>
      <c r="D175" s="447"/>
      <c r="E175" s="448"/>
      <c r="F175" s="449"/>
      <c r="G175" s="450"/>
      <c r="H175" s="450"/>
      <c r="I175" s="450"/>
      <c r="J175" s="451"/>
    </row>
    <row r="176" spans="1:10" ht="36" customHeight="1" x14ac:dyDescent="0.25">
      <c r="B176" s="440" t="s">
        <v>486</v>
      </c>
      <c r="C176" s="441"/>
      <c r="D176" s="441"/>
      <c r="E176" s="442"/>
      <c r="F176" s="443">
        <v>150</v>
      </c>
      <c r="G176" s="444"/>
      <c r="H176" s="444"/>
      <c r="I176" s="444"/>
      <c r="J176" s="445"/>
    </row>
    <row r="177" spans="1:10" ht="54" customHeight="1" thickBot="1" x14ac:dyDescent="0.3">
      <c r="B177" s="446" t="s">
        <v>483</v>
      </c>
      <c r="C177" s="447"/>
      <c r="D177" s="447"/>
      <c r="E177" s="448"/>
      <c r="F177" s="449"/>
      <c r="G177" s="450"/>
      <c r="H177" s="450"/>
      <c r="I177" s="450"/>
      <c r="J177" s="451"/>
    </row>
    <row r="178" spans="1:10" ht="37.5" customHeight="1" thickBot="1" x14ac:dyDescent="0.3">
      <c r="B178" s="446" t="s">
        <v>189</v>
      </c>
      <c r="C178" s="447"/>
      <c r="D178" s="447"/>
      <c r="E178" s="448"/>
      <c r="F178" s="455">
        <v>60</v>
      </c>
      <c r="G178" s="456"/>
      <c r="H178" s="456"/>
      <c r="I178" s="456"/>
      <c r="J178" s="457"/>
    </row>
    <row r="179" spans="1:10" ht="33" customHeight="1" thickBot="1" x14ac:dyDescent="0.3">
      <c r="B179" s="446" t="s">
        <v>190</v>
      </c>
      <c r="C179" s="447"/>
      <c r="D179" s="447"/>
      <c r="E179" s="448"/>
      <c r="F179" s="455">
        <v>99</v>
      </c>
      <c r="G179" s="456"/>
      <c r="H179" s="456"/>
      <c r="I179" s="456"/>
      <c r="J179" s="457"/>
    </row>
    <row r="180" spans="1:10" ht="34.5" customHeight="1" thickBot="1" x14ac:dyDescent="0.3">
      <c r="B180" s="446" t="s">
        <v>191</v>
      </c>
      <c r="C180" s="447"/>
      <c r="D180" s="447"/>
      <c r="E180" s="448"/>
      <c r="F180" s="455">
        <v>150</v>
      </c>
      <c r="G180" s="456"/>
      <c r="H180" s="456"/>
      <c r="I180" s="456"/>
      <c r="J180" s="457"/>
    </row>
    <row r="181" spans="1:10" ht="39" customHeight="1" thickBot="1" x14ac:dyDescent="0.3">
      <c r="B181" s="446" t="s">
        <v>171</v>
      </c>
      <c r="C181" s="447"/>
      <c r="D181" s="447"/>
      <c r="E181" s="448"/>
      <c r="F181" s="455">
        <v>40</v>
      </c>
      <c r="G181" s="456"/>
      <c r="H181" s="456"/>
      <c r="I181" s="456"/>
      <c r="J181" s="457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352" t="s">
        <v>223</v>
      </c>
      <c r="C183" s="353"/>
      <c r="D183" s="353"/>
      <c r="E183" s="434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52" t="s">
        <v>194</v>
      </c>
      <c r="C184" s="353"/>
      <c r="D184" s="353"/>
      <c r="E184" s="434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2" t="s">
        <v>195</v>
      </c>
      <c r="C185" s="353"/>
      <c r="D185" s="353"/>
      <c r="E185" s="434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52" t="s">
        <v>313</v>
      </c>
      <c r="C186" s="353"/>
      <c r="D186" s="353"/>
      <c r="E186" s="434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2" t="s">
        <v>229</v>
      </c>
      <c r="C187" s="353"/>
      <c r="D187" s="353"/>
      <c r="E187" s="434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2" t="s">
        <v>198</v>
      </c>
      <c r="C188" s="353"/>
      <c r="D188" s="353"/>
      <c r="E188" s="434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199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59" t="s">
        <v>200</v>
      </c>
      <c r="C190" s="360"/>
      <c r="D190" s="360"/>
      <c r="E190" s="361"/>
      <c r="F190" s="494"/>
      <c r="G190" s="495"/>
      <c r="H190" s="495"/>
      <c r="I190" s="495"/>
      <c r="J190" s="496"/>
    </row>
    <row r="191" spans="1:10" ht="36" customHeight="1" thickBot="1" x14ac:dyDescent="0.3">
      <c r="A191" s="7"/>
      <c r="B191" s="121" t="s">
        <v>188</v>
      </c>
      <c r="C191" s="122"/>
      <c r="D191" s="122"/>
      <c r="E191" s="122"/>
      <c r="F191" s="122"/>
      <c r="G191" s="122"/>
      <c r="H191" s="122"/>
      <c r="I191" s="122"/>
      <c r="J191" s="123"/>
    </row>
    <row r="192" spans="1:10" ht="36" customHeight="1" x14ac:dyDescent="0.25">
      <c r="A192" s="7"/>
      <c r="B192" s="78" t="s">
        <v>201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202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203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204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205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4" t="s">
        <v>314</v>
      </c>
      <c r="C198" s="165"/>
      <c r="D198" s="165"/>
      <c r="E198" s="166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58" t="s">
        <v>315</v>
      </c>
      <c r="C199" s="459"/>
      <c r="D199" s="459"/>
      <c r="E199" s="460"/>
      <c r="F199" s="368"/>
      <c r="G199" s="368"/>
      <c r="H199" s="368"/>
      <c r="I199" s="368"/>
      <c r="J199" s="369"/>
    </row>
    <row r="200" spans="1:10" ht="21" customHeight="1" x14ac:dyDescent="0.25">
      <c r="A200" s="7"/>
      <c r="B200" s="124"/>
      <c r="C200" s="125"/>
      <c r="D200" s="125"/>
      <c r="E200" s="125"/>
      <c r="F200" s="126"/>
      <c r="G200" s="126"/>
      <c r="H200" s="126"/>
      <c r="I200" s="126"/>
      <c r="J200" s="126"/>
    </row>
    <row r="201" spans="1:10" ht="67.5" customHeight="1" x14ac:dyDescent="0.25">
      <c r="A201" s="7"/>
      <c r="B201" s="127" t="s">
        <v>317</v>
      </c>
      <c r="C201" s="127"/>
      <c r="D201" s="127"/>
      <c r="E201" s="127"/>
      <c r="F201" s="127"/>
      <c r="G201" s="127"/>
      <c r="H201" s="127"/>
      <c r="I201" s="127"/>
      <c r="J201" s="127"/>
    </row>
    <row r="202" spans="1:10" ht="21" x14ac:dyDescent="0.25">
      <c r="A202" s="7" t="s">
        <v>113</v>
      </c>
      <c r="B202" s="129" t="s">
        <v>208</v>
      </c>
      <c r="C202" s="129"/>
      <c r="D202" s="129"/>
      <c r="E202" s="129"/>
      <c r="F202" s="129"/>
      <c r="G202" s="129"/>
      <c r="H202" s="129"/>
      <c r="I202" s="129"/>
      <c r="J202" s="129"/>
    </row>
    <row r="203" spans="1:10" s="179" customFormat="1" ht="20.100000000000001" customHeight="1" x14ac:dyDescent="0.25">
      <c r="B203" s="423"/>
      <c r="F203" s="424"/>
      <c r="G203" s="424"/>
      <c r="H203" s="424"/>
      <c r="I203" s="424"/>
      <c r="J203" s="424"/>
    </row>
    <row r="204" spans="1:10" s="241" customFormat="1" ht="36" customHeight="1" thickBot="1" x14ac:dyDescent="0.3">
      <c r="B204" s="242" t="s">
        <v>237</v>
      </c>
      <c r="C204" s="242"/>
      <c r="D204" s="242"/>
      <c r="E204" s="242"/>
      <c r="F204" s="242"/>
      <c r="G204" s="242"/>
      <c r="H204" s="242"/>
      <c r="I204" s="242"/>
    </row>
    <row r="205" spans="1:10" s="132" customFormat="1" ht="36" customHeight="1" thickBot="1" x14ac:dyDescent="0.3">
      <c r="B205" s="243" t="s">
        <v>238</v>
      </c>
      <c r="C205" s="244"/>
      <c r="D205" s="244"/>
      <c r="E205" s="244"/>
      <c r="F205" s="244"/>
      <c r="G205" s="244"/>
      <c r="H205" s="244"/>
      <c r="I205" s="245"/>
    </row>
    <row r="206" spans="1:10" ht="81" customHeight="1" thickBot="1" x14ac:dyDescent="0.3">
      <c r="B206" s="246" t="s">
        <v>239</v>
      </c>
      <c r="C206" s="247"/>
      <c r="D206" s="248" t="s">
        <v>240</v>
      </c>
      <c r="E206" s="249"/>
      <c r="F206" s="250"/>
      <c r="G206" s="251" t="s">
        <v>241</v>
      </c>
      <c r="H206" s="251"/>
      <c r="I206" s="252"/>
    </row>
    <row r="207" spans="1:10" ht="36" customHeight="1" x14ac:dyDescent="0.25">
      <c r="B207" s="253" t="s">
        <v>242</v>
      </c>
      <c r="C207" s="254"/>
      <c r="D207" s="255" t="s">
        <v>243</v>
      </c>
      <c r="E207" s="256"/>
      <c r="F207" s="256"/>
      <c r="G207" s="257">
        <v>1500</v>
      </c>
      <c r="H207" s="258"/>
      <c r="I207" s="259"/>
    </row>
    <row r="208" spans="1:10" ht="36" customHeight="1" x14ac:dyDescent="0.25">
      <c r="B208" s="260" t="s">
        <v>244</v>
      </c>
      <c r="C208" s="261"/>
      <c r="D208" s="262"/>
      <c r="E208" s="263"/>
      <c r="F208" s="263"/>
      <c r="G208" s="264">
        <v>1380</v>
      </c>
      <c r="H208" s="265"/>
      <c r="I208" s="266"/>
    </row>
    <row r="209" spans="1:10" ht="36" customHeight="1" x14ac:dyDescent="0.25">
      <c r="B209" s="260" t="s">
        <v>245</v>
      </c>
      <c r="C209" s="261"/>
      <c r="D209" s="262"/>
      <c r="E209" s="263"/>
      <c r="F209" s="263"/>
      <c r="G209" s="264">
        <v>1290</v>
      </c>
      <c r="H209" s="265"/>
      <c r="I209" s="266"/>
    </row>
    <row r="210" spans="1:10" ht="54" customHeight="1" thickBot="1" x14ac:dyDescent="0.3">
      <c r="B210" s="267" t="s">
        <v>246</v>
      </c>
      <c r="C210" s="268"/>
      <c r="D210" s="269"/>
      <c r="E210" s="270"/>
      <c r="F210" s="270"/>
      <c r="G210" s="271">
        <v>1170</v>
      </c>
      <c r="H210" s="272"/>
      <c r="I210" s="273"/>
    </row>
    <row r="211" spans="1:10" ht="16.5" customHeight="1" x14ac:dyDescent="0.25">
      <c r="B211" s="370"/>
      <c r="C211" s="370"/>
      <c r="D211" s="371"/>
      <c r="E211" s="371"/>
      <c r="F211" s="371"/>
      <c r="G211" s="372"/>
      <c r="H211" s="371"/>
      <c r="I211" s="371"/>
    </row>
    <row r="212" spans="1:10" ht="40.5" customHeight="1" x14ac:dyDescent="0.25">
      <c r="A212" s="7"/>
      <c r="B212" s="131" t="s">
        <v>209</v>
      </c>
      <c r="C212" s="131"/>
      <c r="D212" s="131"/>
      <c r="E212" s="131"/>
      <c r="F212" s="131"/>
      <c r="G212" s="131"/>
      <c r="H212" s="131"/>
      <c r="I212" s="131"/>
      <c r="J212" s="131"/>
    </row>
    <row r="213" spans="1:10" ht="23.25" x14ac:dyDescent="0.25">
      <c r="A213" s="373" t="s">
        <v>318</v>
      </c>
      <c r="B213" s="373"/>
      <c r="C213" s="373"/>
      <c r="D213" s="373"/>
      <c r="E213" s="373"/>
      <c r="F213" s="373"/>
      <c r="G213" s="373"/>
      <c r="H213" s="373"/>
    </row>
    <row r="214" spans="1:10" ht="25.5" x14ac:dyDescent="0.35">
      <c r="A214" s="374" t="s">
        <v>319</v>
      </c>
      <c r="B214" s="374"/>
      <c r="C214" s="374"/>
      <c r="D214" s="374"/>
      <c r="E214" s="375" t="s">
        <v>320</v>
      </c>
      <c r="F214" s="376"/>
      <c r="G214" s="376"/>
    </row>
    <row r="215" spans="1:10" ht="25.5" x14ac:dyDescent="0.35">
      <c r="A215" s="377" t="s">
        <v>321</v>
      </c>
      <c r="B215" s="377"/>
      <c r="C215" s="377"/>
      <c r="D215" s="377"/>
      <c r="E215" s="378">
        <v>1</v>
      </c>
      <c r="F215" s="376"/>
      <c r="G215" s="376"/>
    </row>
    <row r="216" spans="1:10" ht="25.5" x14ac:dyDescent="0.35">
      <c r="A216" s="377">
        <v>2</v>
      </c>
      <c r="B216" s="377"/>
      <c r="C216" s="377"/>
      <c r="D216" s="377"/>
      <c r="E216" s="379">
        <v>1.1000000000000001</v>
      </c>
      <c r="F216" s="376"/>
      <c r="G216" s="376"/>
    </row>
    <row r="217" spans="1:10" ht="25.5" x14ac:dyDescent="0.35">
      <c r="A217" s="377">
        <v>3</v>
      </c>
      <c r="B217" s="377"/>
      <c r="C217" s="377"/>
      <c r="D217" s="377"/>
      <c r="E217" s="379">
        <v>1.2</v>
      </c>
      <c r="F217" s="376"/>
      <c r="G217" s="376"/>
    </row>
    <row r="218" spans="1:10" ht="25.5" x14ac:dyDescent="0.35">
      <c r="A218" s="377" t="s">
        <v>322</v>
      </c>
      <c r="B218" s="377"/>
      <c r="C218" s="377"/>
      <c r="D218" s="377"/>
      <c r="E218" s="379">
        <v>1.25</v>
      </c>
      <c r="F218" s="376"/>
      <c r="G218" s="376"/>
    </row>
    <row r="219" spans="1:10" ht="25.5" x14ac:dyDescent="0.35">
      <c r="A219" s="377" t="s">
        <v>323</v>
      </c>
      <c r="B219" s="377"/>
      <c r="C219" s="377"/>
      <c r="D219" s="377"/>
      <c r="E219" s="379">
        <v>1.3</v>
      </c>
      <c r="F219" s="376"/>
      <c r="G219" s="376"/>
    </row>
    <row r="220" spans="1:10" ht="25.5" x14ac:dyDescent="0.35">
      <c r="A220" s="377" t="s">
        <v>324</v>
      </c>
      <c r="B220" s="377"/>
      <c r="C220" s="377"/>
      <c r="D220" s="377"/>
      <c r="E220" s="379">
        <v>1.35</v>
      </c>
      <c r="F220" s="376"/>
      <c r="G220" s="376"/>
    </row>
    <row r="221" spans="1:10" ht="25.5" x14ac:dyDescent="0.35">
      <c r="A221" s="377" t="s">
        <v>325</v>
      </c>
      <c r="B221" s="377"/>
      <c r="C221" s="377"/>
      <c r="D221" s="377"/>
      <c r="E221" s="379">
        <v>1.4</v>
      </c>
      <c r="F221" s="376"/>
      <c r="G221" s="376"/>
    </row>
    <row r="222" spans="1:10" ht="25.5" x14ac:dyDescent="0.35">
      <c r="A222" s="377" t="s">
        <v>326</v>
      </c>
      <c r="B222" s="377"/>
      <c r="C222" s="377"/>
      <c r="D222" s="377"/>
      <c r="E222" s="379">
        <v>1.45</v>
      </c>
      <c r="F222" s="376"/>
      <c r="G222" s="376"/>
    </row>
    <row r="223" spans="1:10" ht="25.5" x14ac:dyDescent="0.35">
      <c r="A223" s="377" t="s">
        <v>327</v>
      </c>
      <c r="B223" s="377"/>
      <c r="C223" s="377"/>
      <c r="D223" s="377"/>
      <c r="E223" s="379">
        <v>1.5</v>
      </c>
      <c r="F223" s="376"/>
      <c r="G223" s="376"/>
    </row>
    <row r="224" spans="1:10" ht="25.5" x14ac:dyDescent="0.35">
      <c r="A224" s="377" t="s">
        <v>328</v>
      </c>
      <c r="B224" s="377"/>
      <c r="C224" s="377"/>
      <c r="D224" s="377"/>
      <c r="E224" s="379">
        <v>2</v>
      </c>
      <c r="F224" s="376"/>
      <c r="G224" s="376"/>
    </row>
    <row r="225" spans="1:8" ht="53.25" customHeight="1" x14ac:dyDescent="0.25">
      <c r="A225" s="380" t="s">
        <v>523</v>
      </c>
      <c r="B225" s="380"/>
      <c r="C225" s="380"/>
      <c r="D225" s="380"/>
      <c r="E225" s="380"/>
      <c r="F225" s="380"/>
      <c r="G225" s="380"/>
      <c r="H225" s="380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2022-06-01T05:55:40Z</dcterms:modified>
</cp:coreProperties>
</file>