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!2022\01.03.2022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19" i="380"/>
  <c r="F18" i="380"/>
  <c r="J13" i="380"/>
  <c r="I13" i="380"/>
  <c r="G13" i="380"/>
  <c r="F13" i="380"/>
  <c r="I10" i="380"/>
  <c r="G10" i="380"/>
  <c r="J9" i="380"/>
  <c r="I9" i="380"/>
  <c r="G9" i="380"/>
  <c r="F9" i="380"/>
  <c r="B4" i="380"/>
  <c r="J107" i="379"/>
  <c r="I107" i="379"/>
  <c r="G107" i="379"/>
  <c r="F107" i="379"/>
  <c r="J104" i="379"/>
  <c r="I104" i="379"/>
  <c r="G104" i="379"/>
  <c r="F104" i="379"/>
  <c r="F64" i="379"/>
  <c r="F51" i="379"/>
  <c r="J12" i="379"/>
  <c r="I12" i="379"/>
  <c r="G12" i="379"/>
  <c r="F12" i="379"/>
  <c r="J11" i="379"/>
  <c r="I11" i="379"/>
  <c r="G11" i="379"/>
  <c r="F11" i="379"/>
  <c r="I8" i="379"/>
  <c r="G8" i="379"/>
  <c r="B4" i="379"/>
  <c r="J107" i="378"/>
  <c r="I107" i="378"/>
  <c r="G107" i="378"/>
  <c r="F107" i="378"/>
  <c r="J104" i="378"/>
  <c r="I104" i="378"/>
  <c r="G104" i="378"/>
  <c r="F104" i="378"/>
  <c r="F64" i="378"/>
  <c r="F51" i="378"/>
  <c r="J12" i="378"/>
  <c r="I12" i="378"/>
  <c r="G12" i="378"/>
  <c r="F12" i="378"/>
  <c r="J11" i="378"/>
  <c r="I11" i="378"/>
  <c r="G11" i="378"/>
  <c r="F11" i="378"/>
  <c r="I8" i="378"/>
  <c r="G8" i="378"/>
  <c r="B4" i="378"/>
  <c r="J97" i="377"/>
  <c r="I97" i="377"/>
  <c r="G97" i="377"/>
  <c r="F97" i="377"/>
  <c r="J94" i="377"/>
  <c r="I94" i="377"/>
  <c r="G94" i="377"/>
  <c r="F94" i="377"/>
  <c r="F54" i="377"/>
  <c r="F41" i="377"/>
  <c r="F20" i="377"/>
  <c r="I11" i="377"/>
  <c r="G11" i="377"/>
  <c r="J9" i="377"/>
  <c r="I9" i="377"/>
  <c r="G9" i="377"/>
  <c r="F9" i="377"/>
  <c r="J8" i="377"/>
  <c r="I8" i="377"/>
  <c r="G8" i="377"/>
  <c r="F8" i="377"/>
  <c r="B4" i="377"/>
  <c r="F54" i="376"/>
  <c r="F41" i="376"/>
  <c r="F20" i="376"/>
  <c r="B4" i="376"/>
  <c r="J107" i="375"/>
  <c r="I107" i="375"/>
  <c r="G107" i="375"/>
  <c r="F107" i="375"/>
  <c r="J104" i="375"/>
  <c r="I104" i="375"/>
  <c r="G104" i="375"/>
  <c r="F104" i="375"/>
  <c r="F64" i="375"/>
  <c r="F51" i="375"/>
  <c r="J12" i="375"/>
  <c r="I12" i="375"/>
  <c r="G12" i="375"/>
  <c r="F12" i="375"/>
  <c r="J11" i="375"/>
  <c r="I11" i="375"/>
  <c r="G11" i="375"/>
  <c r="F11" i="375"/>
  <c r="I8" i="375"/>
  <c r="G8" i="375"/>
  <c r="B4" i="375"/>
  <c r="F93" i="374"/>
  <c r="F80" i="374"/>
  <c r="J50" i="374"/>
  <c r="I50" i="374"/>
  <c r="G50" i="374"/>
  <c r="F50" i="374"/>
  <c r="F21" i="374"/>
  <c r="J13" i="374"/>
  <c r="I13" i="374"/>
  <c r="G13" i="374"/>
  <c r="F13" i="374"/>
  <c r="I10" i="374"/>
  <c r="G10" i="374"/>
  <c r="J9" i="374"/>
  <c r="I9" i="374"/>
  <c r="G9" i="374"/>
  <c r="F9" i="374"/>
  <c r="B4" i="374"/>
  <c r="I110" i="373"/>
  <c r="G110" i="373"/>
  <c r="J104" i="373"/>
  <c r="I104" i="373"/>
  <c r="G104" i="373"/>
  <c r="F104" i="373"/>
  <c r="F64" i="373"/>
  <c r="F51" i="373"/>
  <c r="F20" i="373"/>
  <c r="J12" i="373"/>
  <c r="I12" i="373"/>
  <c r="G12" i="373"/>
  <c r="F12" i="373"/>
  <c r="I9" i="373"/>
  <c r="G9" i="373"/>
  <c r="J8" i="373"/>
  <c r="I8" i="373"/>
  <c r="G8" i="373"/>
  <c r="F8" i="373"/>
  <c r="B4" i="373"/>
  <c r="I100" i="372"/>
  <c r="G100" i="372"/>
  <c r="J94" i="372"/>
  <c r="I94" i="372"/>
  <c r="G94" i="372"/>
  <c r="F94" i="372"/>
  <c r="F54" i="372"/>
  <c r="F41" i="372"/>
  <c r="F20" i="372"/>
  <c r="I12" i="372"/>
  <c r="J11" i="372"/>
  <c r="I11" i="372"/>
  <c r="G11" i="372"/>
  <c r="F11" i="372"/>
  <c r="J9" i="372"/>
  <c r="I9" i="372"/>
  <c r="G9" i="372"/>
  <c r="F9" i="372"/>
  <c r="G8" i="372"/>
  <c r="B4" i="372"/>
  <c r="J105" i="371"/>
  <c r="I105" i="371"/>
  <c r="G105" i="371"/>
  <c r="F105" i="371"/>
  <c r="J102" i="371"/>
  <c r="I102" i="371"/>
  <c r="G102" i="371"/>
  <c r="F102" i="371"/>
  <c r="I99" i="371"/>
  <c r="F59" i="371"/>
  <c r="F46" i="371"/>
  <c r="F20" i="371"/>
  <c r="G12" i="371"/>
  <c r="I11" i="371"/>
  <c r="J9" i="371"/>
  <c r="I9" i="371"/>
  <c r="G9" i="371"/>
  <c r="F9" i="371"/>
  <c r="J8" i="371"/>
  <c r="I8" i="371"/>
  <c r="G8" i="371"/>
  <c r="F8" i="371"/>
  <c r="B4" i="371"/>
  <c r="J100" i="370"/>
  <c r="I100" i="370"/>
  <c r="G100" i="370"/>
  <c r="F100" i="370"/>
  <c r="G94" i="370"/>
  <c r="F54" i="370"/>
  <c r="F41" i="370"/>
  <c r="F20" i="370"/>
  <c r="G12" i="370"/>
  <c r="F12" i="370"/>
  <c r="J11" i="370"/>
  <c r="I11" i="370"/>
  <c r="G11" i="370"/>
  <c r="F11" i="370"/>
  <c r="I9" i="370"/>
  <c r="G9" i="370"/>
  <c r="G8" i="370"/>
  <c r="B4" i="370"/>
  <c r="F143" i="369"/>
  <c r="F79" i="369"/>
  <c r="J75" i="369"/>
  <c r="I75" i="369"/>
  <c r="G75" i="369"/>
  <c r="J73" i="369"/>
  <c r="I73" i="369"/>
  <c r="G73" i="369"/>
  <c r="F73" i="369"/>
  <c r="F21" i="369"/>
  <c r="J13" i="369"/>
  <c r="I13" i="369"/>
  <c r="G13" i="369"/>
  <c r="F13" i="369"/>
  <c r="J12" i="369"/>
  <c r="I12" i="369"/>
  <c r="G12" i="369"/>
  <c r="F12" i="369"/>
  <c r="I10" i="369"/>
  <c r="G10" i="369"/>
  <c r="J9" i="369"/>
  <c r="I9" i="369"/>
  <c r="G9" i="369"/>
  <c r="F9" i="369"/>
  <c r="B4" i="369"/>
  <c r="G100" i="368"/>
  <c r="I97" i="368"/>
  <c r="G97" i="368"/>
  <c r="J94" i="368"/>
  <c r="I94" i="368"/>
  <c r="G94" i="368"/>
  <c r="F94" i="368"/>
  <c r="F54" i="368"/>
  <c r="F41" i="368"/>
  <c r="F20" i="368"/>
  <c r="G12" i="368"/>
  <c r="G11" i="368"/>
  <c r="F11" i="368"/>
  <c r="J9" i="368"/>
  <c r="I9" i="368"/>
  <c r="G9" i="368"/>
  <c r="F9" i="368"/>
  <c r="I8" i="368"/>
  <c r="G8" i="368"/>
  <c r="B4" i="368"/>
  <c r="J100" i="367"/>
  <c r="I100" i="367"/>
  <c r="G100" i="367"/>
  <c r="F100" i="367"/>
  <c r="J97" i="367"/>
  <c r="I97" i="367"/>
  <c r="G97" i="367"/>
  <c r="I94" i="367"/>
  <c r="J94" i="367"/>
  <c r="G94" i="367"/>
  <c r="F94" i="367"/>
  <c r="F54" i="367"/>
  <c r="F41" i="367"/>
  <c r="F20" i="367"/>
  <c r="G12" i="367"/>
  <c r="J11" i="367"/>
  <c r="I11" i="367"/>
  <c r="G11" i="367"/>
  <c r="F11" i="367"/>
  <c r="J9" i="367"/>
  <c r="I9" i="367"/>
  <c r="G9" i="367"/>
  <c r="F9" i="367"/>
  <c r="J8" i="367"/>
  <c r="G8" i="367"/>
  <c r="B4" i="367"/>
  <c r="J120" i="366"/>
  <c r="I120" i="366"/>
  <c r="G120" i="366"/>
  <c r="F120" i="366"/>
  <c r="J117" i="366"/>
  <c r="I117" i="366"/>
  <c r="G117" i="366"/>
  <c r="F117" i="366"/>
  <c r="G114" i="366"/>
  <c r="F61" i="366"/>
  <c r="F20" i="366"/>
  <c r="J12" i="366"/>
  <c r="I12" i="366"/>
  <c r="G12" i="366"/>
  <c r="F12" i="366"/>
  <c r="J11" i="366"/>
  <c r="G11" i="366"/>
  <c r="G9" i="366"/>
  <c r="J8" i="366"/>
  <c r="I8" i="366"/>
  <c r="G8" i="366"/>
  <c r="F8" i="366"/>
  <c r="B4" i="366"/>
  <c r="G130" i="365"/>
  <c r="J127" i="365"/>
  <c r="G127" i="365"/>
  <c r="J124" i="365"/>
  <c r="I124" i="365"/>
  <c r="G124" i="365"/>
  <c r="F124" i="365"/>
  <c r="F84" i="365"/>
  <c r="F71" i="365"/>
  <c r="F20" i="365"/>
  <c r="J12" i="365"/>
  <c r="I12" i="365"/>
  <c r="G12" i="365"/>
  <c r="F12" i="365"/>
  <c r="J11" i="365"/>
  <c r="G11" i="365"/>
  <c r="G9" i="365"/>
  <c r="I8" i="365"/>
  <c r="G8" i="365"/>
  <c r="F8" i="365"/>
  <c r="B4" i="365"/>
  <c r="G101" i="364"/>
  <c r="J98" i="364"/>
  <c r="G98" i="364"/>
  <c r="J94" i="364"/>
  <c r="G94" i="364"/>
  <c r="F54" i="364"/>
  <c r="F41" i="364"/>
  <c r="F20" i="364"/>
  <c r="I12" i="364"/>
  <c r="G12" i="364"/>
  <c r="J11" i="364"/>
  <c r="I11" i="364"/>
  <c r="G11" i="364"/>
  <c r="F11" i="364"/>
  <c r="J9" i="364"/>
  <c r="I9" i="364"/>
  <c r="G9" i="364"/>
  <c r="F9" i="364"/>
  <c r="G8" i="364"/>
  <c r="B4" i="364"/>
  <c r="F54" i="363"/>
  <c r="F41" i="363"/>
  <c r="F20" i="363"/>
  <c r="J12" i="363"/>
  <c r="G12" i="363"/>
  <c r="G11" i="363"/>
  <c r="I9" i="363"/>
  <c r="G9" i="363"/>
  <c r="F9" i="363"/>
  <c r="J8" i="363"/>
  <c r="I8" i="363"/>
  <c r="G8" i="363"/>
  <c r="F8" i="363"/>
  <c r="B4" i="363"/>
  <c r="F83" i="362"/>
  <c r="F70" i="362"/>
  <c r="F49" i="362"/>
  <c r="I45" i="362"/>
  <c r="J45" i="362"/>
  <c r="G45" i="362"/>
  <c r="G43" i="362"/>
  <c r="F21" i="362"/>
  <c r="J13" i="362"/>
  <c r="I13" i="362"/>
  <c r="G13" i="362"/>
  <c r="F13" i="362"/>
  <c r="J12" i="362"/>
  <c r="G12" i="362"/>
  <c r="G10" i="362"/>
  <c r="J9" i="362"/>
  <c r="I9" i="362"/>
  <c r="G9" i="362"/>
  <c r="F9" i="362"/>
  <c r="B4" i="362"/>
  <c r="G100" i="361"/>
  <c r="J97" i="361"/>
  <c r="G97" i="361"/>
  <c r="J94" i="361"/>
  <c r="I94" i="361"/>
  <c r="G94" i="361"/>
  <c r="F94" i="361"/>
  <c r="F54" i="361"/>
  <c r="F41" i="361"/>
  <c r="F20" i="361"/>
  <c r="G12" i="361"/>
  <c r="I11" i="361"/>
  <c r="G11" i="361"/>
  <c r="J9" i="361"/>
  <c r="I9" i="361"/>
  <c r="G9" i="361"/>
  <c r="F9" i="361"/>
  <c r="J8" i="361"/>
  <c r="G8" i="361"/>
  <c r="F8" i="361"/>
  <c r="B4" i="361"/>
  <c r="I97" i="360"/>
  <c r="G97" i="360"/>
  <c r="F97" i="360"/>
  <c r="G94" i="360"/>
  <c r="F41" i="360"/>
  <c r="F20" i="360"/>
  <c r="J12" i="360"/>
  <c r="I12" i="360"/>
  <c r="F12" i="360"/>
  <c r="I11" i="360"/>
  <c r="J11" i="360"/>
  <c r="G11" i="360"/>
  <c r="G9" i="360"/>
  <c r="I8" i="360"/>
  <c r="J8" i="360"/>
  <c r="G8" i="360"/>
  <c r="F8" i="360"/>
  <c r="B4" i="360"/>
  <c r="G100" i="359"/>
  <c r="J97" i="359"/>
  <c r="G97" i="359"/>
  <c r="J94" i="359"/>
  <c r="I94" i="359"/>
  <c r="F94" i="359"/>
  <c r="F54" i="359"/>
  <c r="F41" i="359"/>
  <c r="F20" i="359"/>
  <c r="G12" i="359"/>
  <c r="I11" i="359"/>
  <c r="G11" i="359"/>
  <c r="J9" i="359"/>
  <c r="I9" i="359"/>
  <c r="F9" i="359"/>
  <c r="J8" i="359"/>
  <c r="G8" i="359"/>
  <c r="F8" i="359"/>
  <c r="B4" i="359"/>
  <c r="F54" i="358"/>
  <c r="F41" i="358"/>
  <c r="F20" i="358"/>
  <c r="B4" i="358"/>
  <c r="J100" i="357"/>
  <c r="G100" i="357"/>
  <c r="J97" i="357"/>
  <c r="I97" i="357"/>
  <c r="F97" i="357"/>
  <c r="J94" i="357"/>
  <c r="I94" i="357"/>
  <c r="G94" i="357"/>
  <c r="F94" i="357"/>
  <c r="F54" i="357"/>
  <c r="F41" i="357"/>
  <c r="F20" i="357"/>
  <c r="J12" i="357"/>
  <c r="G12" i="357"/>
  <c r="G11" i="357"/>
  <c r="J9" i="357"/>
  <c r="I9" i="357"/>
  <c r="G9" i="357"/>
  <c r="F9" i="357"/>
  <c r="J8" i="357"/>
  <c r="I8" i="357"/>
  <c r="G8" i="357"/>
  <c r="F8" i="357"/>
  <c r="B4" i="357"/>
  <c r="G97" i="356"/>
  <c r="J94" i="356"/>
  <c r="G94" i="356"/>
  <c r="F94" i="356"/>
  <c r="F54" i="356"/>
  <c r="F41" i="356"/>
  <c r="I12" i="356"/>
  <c r="G12" i="356"/>
  <c r="J11" i="356"/>
  <c r="I11" i="356"/>
  <c r="G11" i="356"/>
  <c r="F11" i="356"/>
  <c r="J9" i="356"/>
  <c r="I9" i="356"/>
  <c r="G9" i="356"/>
  <c r="F9" i="356"/>
  <c r="G8" i="356"/>
  <c r="F8" i="356"/>
  <c r="B4" i="356"/>
  <c r="G107" i="355"/>
  <c r="J104" i="355"/>
  <c r="G104" i="355"/>
  <c r="F64" i="355"/>
  <c r="F51" i="355"/>
  <c r="F20" i="355"/>
  <c r="J12" i="355"/>
  <c r="G12" i="355"/>
  <c r="G11" i="355"/>
  <c r="J9" i="355"/>
  <c r="I9" i="355"/>
  <c r="G9" i="355"/>
  <c r="F9" i="355"/>
  <c r="J8" i="355"/>
  <c r="I8" i="355"/>
  <c r="G8" i="355"/>
  <c r="F8" i="355"/>
  <c r="B4" i="355"/>
  <c r="F54" i="354"/>
  <c r="F41" i="354"/>
  <c r="F20" i="354"/>
  <c r="J12" i="354"/>
  <c r="G12" i="354"/>
  <c r="G11" i="354"/>
  <c r="J9" i="354"/>
  <c r="I9" i="354"/>
  <c r="G9" i="354"/>
  <c r="F9" i="354"/>
  <c r="J8" i="354"/>
  <c r="I8" i="354"/>
  <c r="G8" i="354"/>
  <c r="F8" i="354"/>
  <c r="B4" i="354"/>
  <c r="G98" i="353"/>
  <c r="J95" i="353"/>
  <c r="G95" i="353"/>
  <c r="F55" i="353"/>
  <c r="F41" i="353"/>
  <c r="F20" i="353"/>
  <c r="J12" i="353"/>
  <c r="I12" i="353"/>
  <c r="G12" i="353"/>
  <c r="F12" i="353"/>
  <c r="J11" i="353"/>
  <c r="G11" i="353"/>
  <c r="G9" i="353"/>
  <c r="I8" i="353"/>
  <c r="G8" i="353"/>
  <c r="B4" i="353"/>
  <c r="J112" i="352"/>
  <c r="G112" i="352"/>
  <c r="J109" i="352"/>
  <c r="I109" i="352"/>
  <c r="F109" i="352"/>
  <c r="F69" i="352"/>
  <c r="F56" i="352"/>
  <c r="F20" i="352"/>
  <c r="J12" i="352"/>
  <c r="I12" i="352"/>
  <c r="G12" i="352"/>
  <c r="F12" i="352"/>
  <c r="G11" i="352"/>
  <c r="I9" i="352"/>
  <c r="G9" i="352"/>
  <c r="J8" i="352"/>
  <c r="I8" i="352"/>
  <c r="F8" i="352"/>
  <c r="B4" i="352"/>
  <c r="G97" i="351"/>
  <c r="J94" i="351"/>
  <c r="G94" i="351"/>
  <c r="F54" i="351"/>
  <c r="F41" i="351"/>
  <c r="F20" i="351"/>
  <c r="I12" i="351"/>
  <c r="G12" i="351"/>
  <c r="J11" i="351"/>
  <c r="I11" i="351"/>
  <c r="F11" i="351"/>
  <c r="J9" i="351"/>
  <c r="I9" i="351"/>
  <c r="G9" i="351"/>
  <c r="F9" i="351"/>
  <c r="G8" i="351"/>
  <c r="B4" i="351"/>
  <c r="J100" i="350"/>
  <c r="G100" i="350"/>
  <c r="J97" i="350"/>
  <c r="I97" i="350"/>
  <c r="G97" i="350"/>
  <c r="F97" i="350"/>
  <c r="J94" i="350"/>
  <c r="I94" i="350"/>
  <c r="G94" i="350"/>
  <c r="F94" i="350"/>
  <c r="F54" i="350"/>
  <c r="F41" i="350"/>
  <c r="F20" i="350"/>
  <c r="J12" i="350"/>
  <c r="G12" i="350"/>
  <c r="G11" i="350"/>
  <c r="J9" i="350"/>
  <c r="I9" i="350"/>
  <c r="G9" i="350"/>
  <c r="F9" i="350"/>
  <c r="J8" i="350"/>
  <c r="I8" i="350"/>
  <c r="G8" i="350"/>
  <c r="F8" i="350"/>
  <c r="B4" i="350"/>
  <c r="G97" i="349"/>
  <c r="J94" i="349"/>
  <c r="G94" i="349"/>
  <c r="F54" i="349"/>
  <c r="F41" i="349"/>
  <c r="F20" i="349"/>
  <c r="I12" i="349"/>
  <c r="J12" i="349"/>
  <c r="G12" i="349"/>
  <c r="J11" i="349"/>
  <c r="I11" i="349"/>
  <c r="F11" i="349"/>
  <c r="I9" i="349"/>
  <c r="J9" i="349"/>
  <c r="G9" i="349"/>
  <c r="F9" i="349"/>
  <c r="G8" i="349"/>
  <c r="B4" i="349"/>
  <c r="F98" i="348"/>
  <c r="F85" i="348"/>
  <c r="F57" i="348"/>
  <c r="J53" i="348"/>
  <c r="I53" i="348"/>
  <c r="F53" i="348"/>
  <c r="I51" i="348"/>
  <c r="J51" i="348"/>
  <c r="G51" i="348"/>
  <c r="F51" i="348"/>
  <c r="F22" i="348"/>
  <c r="G14" i="348"/>
  <c r="I13" i="348"/>
  <c r="G13" i="348"/>
  <c r="J11" i="348"/>
  <c r="I11" i="348"/>
  <c r="F11" i="348"/>
  <c r="J9" i="348"/>
  <c r="I9" i="348"/>
  <c r="G9" i="348"/>
  <c r="F9" i="348"/>
  <c r="B4" i="348"/>
  <c r="F85" i="347"/>
  <c r="F72" i="347"/>
  <c r="F50" i="347"/>
  <c r="I46" i="347"/>
  <c r="G46" i="347"/>
  <c r="J44" i="347"/>
  <c r="I44" i="347"/>
  <c r="G44" i="347"/>
  <c r="F44" i="347"/>
  <c r="F21" i="347"/>
  <c r="I13" i="347"/>
  <c r="J13" i="347"/>
  <c r="G13" i="347"/>
  <c r="J12" i="347"/>
  <c r="I12" i="347"/>
  <c r="F12" i="347"/>
  <c r="J10" i="347"/>
  <c r="G10" i="347"/>
  <c r="G9" i="347"/>
  <c r="B4" i="347"/>
  <c r="J102" i="346"/>
  <c r="G102" i="346"/>
  <c r="J98" i="346"/>
  <c r="G98" i="346"/>
  <c r="J94" i="346"/>
  <c r="G94" i="346"/>
  <c r="F54" i="346"/>
  <c r="F41" i="346"/>
  <c r="F20" i="346"/>
  <c r="J12" i="346"/>
  <c r="I12" i="346"/>
  <c r="G12" i="346"/>
  <c r="F12" i="346"/>
  <c r="J11" i="346"/>
  <c r="I11" i="346"/>
  <c r="G11" i="346"/>
  <c r="F11" i="346"/>
  <c r="J9" i="346"/>
  <c r="G9" i="346"/>
  <c r="G8" i="346"/>
  <c r="B4" i="346"/>
  <c r="J117" i="345"/>
  <c r="I117" i="345"/>
  <c r="G117" i="345"/>
  <c r="F117" i="345"/>
  <c r="I114" i="345"/>
  <c r="G114" i="345"/>
  <c r="F74" i="345"/>
  <c r="F61" i="345"/>
  <c r="F20" i="345"/>
  <c r="J12" i="345"/>
  <c r="G12" i="345"/>
  <c r="G11" i="345"/>
  <c r="J9" i="345"/>
  <c r="I9" i="345"/>
  <c r="G9" i="345"/>
  <c r="F9" i="345"/>
  <c r="J8" i="345"/>
  <c r="I8" i="345"/>
  <c r="G8" i="345"/>
  <c r="F8" i="345"/>
  <c r="B4" i="345"/>
  <c r="I100" i="344"/>
  <c r="G100" i="344"/>
  <c r="G97" i="344"/>
  <c r="J94" i="344"/>
  <c r="G94" i="344"/>
  <c r="F54" i="344"/>
  <c r="F41" i="344"/>
  <c r="F20" i="344"/>
  <c r="I12" i="344"/>
  <c r="J12" i="344"/>
  <c r="G12" i="344"/>
  <c r="J11" i="344"/>
  <c r="I11" i="344"/>
  <c r="F11" i="344"/>
  <c r="I9" i="344"/>
  <c r="J9" i="344"/>
  <c r="G9" i="344"/>
  <c r="F9" i="344"/>
  <c r="G8" i="344"/>
  <c r="B4" i="344"/>
  <c r="J100" i="343"/>
  <c r="G100" i="343"/>
  <c r="J97" i="343"/>
  <c r="I97" i="343"/>
  <c r="F97" i="343"/>
  <c r="J94" i="343"/>
  <c r="I94" i="343"/>
  <c r="G94" i="343"/>
  <c r="F94" i="343"/>
  <c r="F54" i="343"/>
  <c r="F41" i="343"/>
  <c r="F20" i="343"/>
  <c r="J12" i="343"/>
  <c r="G12" i="343"/>
  <c r="G11" i="343"/>
  <c r="J9" i="343"/>
  <c r="I9" i="343"/>
  <c r="G9" i="343"/>
  <c r="F9" i="343"/>
  <c r="J8" i="343"/>
  <c r="I8" i="343"/>
  <c r="G8" i="343"/>
  <c r="F8" i="343"/>
  <c r="B4" i="343"/>
  <c r="G97" i="342"/>
  <c r="J94" i="342"/>
  <c r="I94" i="342"/>
  <c r="G94" i="342"/>
  <c r="F94" i="342"/>
  <c r="F54" i="342"/>
  <c r="F41" i="342"/>
  <c r="F20" i="342"/>
  <c r="I12" i="342"/>
  <c r="G12" i="342"/>
  <c r="J11" i="342"/>
  <c r="I11" i="342"/>
  <c r="F11" i="342"/>
  <c r="J9" i="342"/>
  <c r="I9" i="342"/>
  <c r="G9" i="342"/>
  <c r="F9" i="342"/>
  <c r="G8" i="342"/>
  <c r="B4" i="342"/>
  <c r="J97" i="341"/>
  <c r="I97" i="341"/>
  <c r="F97" i="341"/>
  <c r="I94" i="341"/>
  <c r="G94" i="341"/>
  <c r="F54" i="341"/>
  <c r="F41" i="341"/>
  <c r="F20" i="341"/>
  <c r="J12" i="341"/>
  <c r="I12" i="341"/>
  <c r="G12" i="341"/>
  <c r="F12" i="341"/>
  <c r="J11" i="341"/>
  <c r="G11" i="341"/>
  <c r="G9" i="341"/>
  <c r="J8" i="341"/>
  <c r="I8" i="341"/>
  <c r="G8" i="341"/>
  <c r="F8" i="341"/>
  <c r="B4" i="341"/>
  <c r="F148" i="340"/>
  <c r="F130" i="340"/>
  <c r="F79" i="340"/>
  <c r="J75" i="340"/>
  <c r="I75" i="340"/>
  <c r="F75" i="340"/>
  <c r="I73" i="340"/>
  <c r="J73" i="340"/>
  <c r="G73" i="340"/>
  <c r="F21" i="340"/>
  <c r="J13" i="340"/>
  <c r="G13" i="340"/>
  <c r="G12" i="340"/>
  <c r="I10" i="340"/>
  <c r="G10" i="340"/>
  <c r="F10" i="340"/>
  <c r="J8" i="340"/>
  <c r="I8" i="340"/>
  <c r="G8" i="340"/>
  <c r="F8" i="340"/>
  <c r="B4" i="340"/>
  <c r="F54" i="339"/>
  <c r="F41" i="339"/>
  <c r="F20" i="339"/>
  <c r="B4" i="339"/>
  <c r="J100" i="338"/>
  <c r="I100" i="338"/>
  <c r="G100" i="338"/>
  <c r="F100" i="338"/>
  <c r="I97" i="338"/>
  <c r="G97" i="338"/>
  <c r="F57" i="338"/>
  <c r="F44" i="338"/>
  <c r="F23" i="338"/>
  <c r="J12" i="338"/>
  <c r="I12" i="338"/>
  <c r="G12" i="338"/>
  <c r="F12" i="338"/>
  <c r="J11" i="338"/>
  <c r="I11" i="338"/>
  <c r="G11" i="338"/>
  <c r="F11" i="338"/>
  <c r="G9" i="338"/>
  <c r="I8" i="338"/>
  <c r="G8" i="338"/>
  <c r="B4" i="338"/>
  <c r="J97" i="337"/>
  <c r="I97" i="337"/>
  <c r="G97" i="337"/>
  <c r="F97" i="337"/>
  <c r="J94" i="337"/>
  <c r="I94" i="337"/>
  <c r="F94" i="337"/>
  <c r="F54" i="337"/>
  <c r="F41" i="337"/>
  <c r="F20" i="337"/>
  <c r="G12" i="337"/>
  <c r="I11" i="337"/>
  <c r="G11" i="337"/>
  <c r="J9" i="337"/>
  <c r="I9" i="337"/>
  <c r="G9" i="337"/>
  <c r="F9" i="337"/>
  <c r="J8" i="337"/>
  <c r="G8" i="337"/>
  <c r="F8" i="337"/>
  <c r="B4" i="337"/>
  <c r="F118" i="336"/>
  <c r="F105" i="336"/>
  <c r="F79" i="336"/>
  <c r="I75" i="336"/>
  <c r="G75" i="336"/>
  <c r="J73" i="336"/>
  <c r="I73" i="336"/>
  <c r="G73" i="336"/>
  <c r="F73" i="336"/>
  <c r="F21" i="336"/>
  <c r="J13" i="336"/>
  <c r="I13" i="336"/>
  <c r="G13" i="336"/>
  <c r="F13" i="336"/>
  <c r="J12" i="336"/>
  <c r="G12" i="336"/>
  <c r="G10" i="336"/>
  <c r="J9" i="336"/>
  <c r="I9" i="336"/>
  <c r="G9" i="336"/>
  <c r="F9" i="336"/>
  <c r="B4" i="336"/>
  <c r="J100" i="335"/>
  <c r="G100" i="335"/>
  <c r="J97" i="335"/>
  <c r="I97" i="335"/>
  <c r="F97" i="335"/>
  <c r="F57" i="335"/>
  <c r="F44" i="335"/>
  <c r="F23" i="335"/>
  <c r="J12" i="335"/>
  <c r="I12" i="335"/>
  <c r="F12" i="335"/>
  <c r="J11" i="335"/>
  <c r="G11" i="335"/>
  <c r="F11" i="335"/>
  <c r="G9" i="335"/>
  <c r="I8" i="335"/>
  <c r="G8" i="335"/>
  <c r="F8" i="335"/>
  <c r="B4" i="335"/>
  <c r="G110" i="334"/>
  <c r="J107" i="334"/>
  <c r="G107" i="334"/>
  <c r="J104" i="334"/>
  <c r="I104" i="334"/>
  <c r="G104" i="334"/>
  <c r="F104" i="334"/>
  <c r="F64" i="334"/>
  <c r="F51" i="334"/>
  <c r="F20" i="334"/>
  <c r="I12" i="334"/>
  <c r="J12" i="334"/>
  <c r="G12" i="334"/>
  <c r="J11" i="334"/>
  <c r="I11" i="334"/>
  <c r="F11" i="334"/>
  <c r="I9" i="334"/>
  <c r="J9" i="334"/>
  <c r="G9" i="334"/>
  <c r="F9" i="334"/>
  <c r="G8" i="334"/>
  <c r="B4" i="334"/>
  <c r="J100" i="333"/>
  <c r="I100" i="333"/>
  <c r="G100" i="333"/>
  <c r="F100" i="333"/>
  <c r="I97" i="333"/>
  <c r="G97" i="333"/>
  <c r="F57" i="333"/>
  <c r="F44" i="333"/>
  <c r="F23" i="333"/>
  <c r="J12" i="333"/>
  <c r="I12" i="333"/>
  <c r="G12" i="333"/>
  <c r="F12" i="333"/>
  <c r="J11" i="333"/>
  <c r="I11" i="333"/>
  <c r="G11" i="333"/>
  <c r="F11" i="333"/>
  <c r="J9" i="333"/>
  <c r="G9" i="333"/>
  <c r="G8" i="333"/>
  <c r="B4" i="333"/>
  <c r="F83" i="332"/>
  <c r="F70" i="332"/>
  <c r="F49" i="332"/>
  <c r="J45" i="332"/>
  <c r="I45" i="332"/>
  <c r="G45" i="332"/>
  <c r="F45" i="332"/>
  <c r="J43" i="332"/>
  <c r="I43" i="332"/>
  <c r="G43" i="332"/>
  <c r="F43" i="332"/>
  <c r="F21" i="332"/>
  <c r="G13" i="332"/>
  <c r="I12" i="332"/>
  <c r="G12" i="332"/>
  <c r="F12" i="332"/>
  <c r="J10" i="332"/>
  <c r="I10" i="332"/>
  <c r="F10" i="332"/>
  <c r="J9" i="332"/>
  <c r="G9" i="332"/>
  <c r="F9" i="332"/>
  <c r="B4" i="332"/>
  <c r="I107" i="331"/>
  <c r="J107" i="331"/>
  <c r="G107" i="331"/>
  <c r="F107" i="331"/>
  <c r="G104" i="331"/>
  <c r="F51" i="331"/>
  <c r="F20" i="331"/>
  <c r="G12" i="331"/>
  <c r="I11" i="331"/>
  <c r="J11" i="331"/>
  <c r="G11" i="331"/>
  <c r="J9" i="331"/>
  <c r="I9" i="331"/>
  <c r="F9" i="331"/>
  <c r="J8" i="331"/>
  <c r="I8" i="331"/>
  <c r="G8" i="331"/>
  <c r="F8" i="331"/>
  <c r="B4" i="331"/>
  <c r="J100" i="330"/>
  <c r="I100" i="330"/>
  <c r="F100" i="330"/>
  <c r="I97" i="330"/>
  <c r="J97" i="330"/>
  <c r="G97" i="330"/>
  <c r="G94" i="330"/>
  <c r="F54" i="330"/>
  <c r="F41" i="330"/>
  <c r="F20" i="330"/>
  <c r="I12" i="330"/>
  <c r="I11" i="330"/>
  <c r="J11" i="330"/>
  <c r="J9" i="330"/>
  <c r="G9" i="330"/>
  <c r="F9" i="330"/>
  <c r="J8" i="330"/>
  <c r="G8" i="330"/>
  <c r="B4" i="330"/>
  <c r="I97" i="329"/>
  <c r="J97" i="329"/>
  <c r="G97" i="329"/>
  <c r="F97" i="329"/>
  <c r="I94" i="329"/>
  <c r="F41" i="329"/>
  <c r="F20" i="329"/>
  <c r="J12" i="329"/>
  <c r="G12" i="329"/>
  <c r="F12" i="329"/>
  <c r="I11" i="329"/>
  <c r="J11" i="329"/>
  <c r="G11" i="329"/>
  <c r="F9" i="329"/>
  <c r="I8" i="329"/>
  <c r="J8" i="329"/>
  <c r="G8" i="329"/>
  <c r="F8" i="329"/>
  <c r="B4" i="329"/>
  <c r="F103" i="328"/>
  <c r="F90" i="328"/>
  <c r="F59" i="328"/>
  <c r="I55" i="328"/>
  <c r="J53" i="328"/>
  <c r="I53" i="328"/>
  <c r="G53" i="328"/>
  <c r="F53" i="328"/>
  <c r="F21" i="328"/>
  <c r="J13" i="328"/>
  <c r="I13" i="328"/>
  <c r="G13" i="328"/>
  <c r="F13" i="328"/>
  <c r="J12" i="328"/>
  <c r="I12" i="328"/>
  <c r="G12" i="328"/>
  <c r="F12" i="328"/>
  <c r="J10" i="328"/>
  <c r="G10" i="328"/>
  <c r="I9" i="328"/>
  <c r="B4" i="328"/>
  <c r="J102" i="327"/>
  <c r="G102" i="327"/>
  <c r="J98" i="327"/>
  <c r="G98" i="327"/>
  <c r="J94" i="327"/>
  <c r="G94" i="327"/>
  <c r="F54" i="327"/>
  <c r="F41" i="327"/>
  <c r="F20" i="327"/>
  <c r="J12" i="327"/>
  <c r="I12" i="327"/>
  <c r="G12" i="327"/>
  <c r="F12" i="327"/>
  <c r="J11" i="327"/>
  <c r="I11" i="327"/>
  <c r="G11" i="327"/>
  <c r="F11" i="327"/>
  <c r="J9" i="327"/>
  <c r="G9" i="327"/>
  <c r="I8" i="327"/>
  <c r="B4" i="327"/>
  <c r="J100" i="326"/>
  <c r="G100" i="326"/>
  <c r="J97" i="326"/>
  <c r="I97" i="326"/>
  <c r="G97" i="326"/>
  <c r="F97" i="326"/>
  <c r="J94" i="326"/>
  <c r="I94" i="326"/>
  <c r="G94" i="326"/>
  <c r="F94" i="326"/>
  <c r="F54" i="326"/>
  <c r="F41" i="326"/>
  <c r="F20" i="326"/>
  <c r="J12" i="326"/>
  <c r="G12" i="326"/>
  <c r="I11" i="326"/>
  <c r="J9" i="326"/>
  <c r="I9" i="326"/>
  <c r="G9" i="326"/>
  <c r="F9" i="326"/>
  <c r="J8" i="326"/>
  <c r="I8" i="326"/>
  <c r="G8" i="326"/>
  <c r="F8" i="326"/>
  <c r="B4" i="326"/>
  <c r="I97" i="325"/>
  <c r="J94" i="325"/>
  <c r="G94" i="325"/>
  <c r="F54" i="325"/>
  <c r="F41" i="325"/>
  <c r="F20" i="325"/>
  <c r="J12" i="325"/>
  <c r="I12" i="325"/>
  <c r="G12" i="325"/>
  <c r="F12" i="325"/>
  <c r="J11" i="325"/>
  <c r="I11" i="325"/>
  <c r="G11" i="325"/>
  <c r="F11" i="325"/>
  <c r="J9" i="325"/>
  <c r="G9" i="325"/>
  <c r="I8" i="325"/>
  <c r="B4" i="325"/>
  <c r="J100" i="324"/>
  <c r="G100" i="324"/>
  <c r="J97" i="324"/>
  <c r="I97" i="324"/>
  <c r="G97" i="324"/>
  <c r="F97" i="324"/>
  <c r="J94" i="324"/>
  <c r="I94" i="324"/>
  <c r="G94" i="324"/>
  <c r="F94" i="324"/>
  <c r="F54" i="324"/>
  <c r="F41" i="324"/>
  <c r="F20" i="324"/>
  <c r="J12" i="324"/>
  <c r="G12" i="324"/>
  <c r="I11" i="324"/>
  <c r="J9" i="324"/>
  <c r="I9" i="324"/>
  <c r="G9" i="324"/>
  <c r="F9" i="324"/>
  <c r="J8" i="324"/>
  <c r="I8" i="324"/>
  <c r="G8" i="324"/>
  <c r="F8" i="324"/>
  <c r="B4" i="324"/>
  <c r="J100" i="323"/>
  <c r="I100" i="323"/>
  <c r="G100" i="323"/>
  <c r="F100" i="323"/>
  <c r="I97" i="323"/>
  <c r="J94" i="323"/>
  <c r="G94" i="323"/>
  <c r="F54" i="323"/>
  <c r="F41" i="323"/>
  <c r="F20" i="323"/>
  <c r="I12" i="323"/>
  <c r="J12" i="323"/>
  <c r="J11" i="323"/>
  <c r="I11" i="323"/>
  <c r="G11" i="323"/>
  <c r="F11" i="323"/>
  <c r="J9" i="323"/>
  <c r="I9" i="323"/>
  <c r="G9" i="323"/>
  <c r="F9" i="323"/>
  <c r="I8" i="323"/>
  <c r="B4" i="323"/>
  <c r="J96" i="322"/>
  <c r="G96" i="322"/>
  <c r="F96" i="322"/>
  <c r="I93" i="322"/>
  <c r="J93" i="322"/>
  <c r="F53" i="322"/>
  <c r="F40" i="322"/>
  <c r="F20" i="322"/>
  <c r="J12" i="322"/>
  <c r="I12" i="322"/>
  <c r="G12" i="322"/>
  <c r="F12" i="322"/>
  <c r="J11" i="322"/>
  <c r="G11" i="322"/>
  <c r="I9" i="322"/>
  <c r="J8" i="322"/>
  <c r="I8" i="322"/>
  <c r="G8" i="322"/>
  <c r="F8" i="322"/>
  <c r="B4" i="322"/>
  <c r="J96" i="321"/>
  <c r="I96" i="321"/>
  <c r="G96" i="321"/>
  <c r="F96" i="321"/>
  <c r="I93" i="321"/>
  <c r="J93" i="321"/>
  <c r="F54" i="321"/>
  <c r="F41" i="321"/>
  <c r="F20" i="321"/>
  <c r="J12" i="321"/>
  <c r="G12" i="321"/>
  <c r="F12" i="321"/>
  <c r="I11" i="321"/>
  <c r="J11" i="321"/>
  <c r="G11" i="321"/>
  <c r="I9" i="321"/>
  <c r="J8" i="321"/>
  <c r="I8" i="321"/>
  <c r="G8" i="321"/>
  <c r="F8" i="321"/>
  <c r="B4" i="321"/>
  <c r="J96" i="320"/>
  <c r="G96" i="320"/>
  <c r="J93" i="320"/>
  <c r="G93" i="320"/>
  <c r="F93" i="320"/>
  <c r="F53" i="320"/>
  <c r="F40" i="320"/>
  <c r="F19" i="320"/>
  <c r="J14" i="320"/>
  <c r="I14" i="320"/>
  <c r="G14" i="320"/>
  <c r="F14" i="320"/>
  <c r="J13" i="320"/>
  <c r="I13" i="320"/>
  <c r="G13" i="320"/>
  <c r="F13" i="320"/>
  <c r="I11" i="320"/>
  <c r="I10" i="320"/>
  <c r="J10" i="320"/>
  <c r="G10" i="320"/>
  <c r="F10" i="320"/>
  <c r="J8" i="320"/>
  <c r="G8" i="320"/>
  <c r="F8" i="320"/>
  <c r="J7" i="320"/>
  <c r="G7" i="320"/>
  <c r="B4" i="320"/>
  <c r="I97" i="319"/>
  <c r="J97" i="319"/>
  <c r="G97" i="319"/>
  <c r="I94" i="319"/>
  <c r="F54" i="319"/>
  <c r="F41" i="319"/>
  <c r="F20" i="319"/>
  <c r="J12" i="319"/>
  <c r="G12" i="319"/>
  <c r="F12" i="319"/>
  <c r="I11" i="319"/>
  <c r="J11" i="319"/>
  <c r="G11" i="319"/>
  <c r="I9" i="319"/>
  <c r="J8" i="319"/>
  <c r="I8" i="319"/>
  <c r="G8" i="319"/>
  <c r="F8" i="319"/>
  <c r="B4" i="319"/>
  <c r="I100" i="318"/>
  <c r="J97" i="318"/>
  <c r="G97" i="318"/>
  <c r="J94" i="318"/>
  <c r="I94" i="318"/>
  <c r="G94" i="318"/>
  <c r="F94" i="318"/>
  <c r="F54" i="318"/>
  <c r="F41" i="318"/>
  <c r="F20" i="318"/>
  <c r="I12" i="318"/>
  <c r="I11" i="318"/>
  <c r="J11" i="318"/>
  <c r="J9" i="318"/>
  <c r="G9" i="318"/>
  <c r="F9" i="318"/>
  <c r="J8" i="318"/>
  <c r="G8" i="318"/>
  <c r="F8" i="318"/>
  <c r="B4" i="318"/>
  <c r="J100" i="317"/>
  <c r="G100" i="317"/>
  <c r="F100" i="317"/>
  <c r="I97" i="317"/>
  <c r="J97" i="317"/>
  <c r="I94" i="317"/>
  <c r="F54" i="317"/>
  <c r="F41" i="317"/>
  <c r="F20" i="317"/>
  <c r="J12" i="317"/>
  <c r="G12" i="317"/>
  <c r="F12" i="317"/>
  <c r="I11" i="317"/>
  <c r="J11" i="317"/>
  <c r="G11" i="317"/>
  <c r="I9" i="317"/>
  <c r="I8" i="317"/>
  <c r="J8" i="317"/>
  <c r="F8" i="317"/>
  <c r="B4" i="317"/>
  <c r="I102" i="316"/>
  <c r="I98" i="316"/>
  <c r="I94" i="316"/>
  <c r="F54" i="316"/>
  <c r="F41" i="316"/>
  <c r="F20" i="316"/>
  <c r="J12" i="316"/>
  <c r="G12" i="316"/>
  <c r="F12" i="316"/>
  <c r="I11" i="316"/>
  <c r="J11" i="316"/>
  <c r="G11" i="316"/>
  <c r="I9" i="316"/>
  <c r="I8" i="316"/>
  <c r="J8" i="316"/>
  <c r="B4" i="316"/>
  <c r="F243" i="315"/>
  <c r="F230" i="315"/>
  <c r="F129" i="315"/>
  <c r="G125" i="315"/>
  <c r="G123" i="315"/>
  <c r="F123" i="315"/>
  <c r="F21" i="315"/>
  <c r="J13" i="315"/>
  <c r="G13" i="315"/>
  <c r="G12" i="315"/>
  <c r="I10" i="315"/>
  <c r="G10" i="315"/>
  <c r="J9" i="315"/>
  <c r="I9" i="315"/>
  <c r="F9" i="315"/>
  <c r="B4" i="315"/>
  <c r="G127" i="314"/>
  <c r="J124" i="314"/>
  <c r="G124" i="314"/>
  <c r="F84" i="314"/>
  <c r="F71" i="314"/>
  <c r="F20" i="314"/>
  <c r="J12" i="314"/>
  <c r="I12" i="314"/>
  <c r="G12" i="314"/>
  <c r="F12" i="314"/>
  <c r="G11" i="314"/>
  <c r="I9" i="314"/>
  <c r="G9" i="314"/>
  <c r="J8" i="314"/>
  <c r="I8" i="314"/>
  <c r="F8" i="314"/>
  <c r="B4" i="314"/>
  <c r="I100" i="313"/>
  <c r="G100" i="313"/>
  <c r="G97" i="313"/>
  <c r="J94" i="313"/>
  <c r="I94" i="313"/>
  <c r="G94" i="313"/>
  <c r="F94" i="313"/>
  <c r="F54" i="313"/>
  <c r="F41" i="313"/>
  <c r="F20" i="313"/>
  <c r="I12" i="313"/>
  <c r="G12" i="313"/>
  <c r="J11" i="313"/>
  <c r="I11" i="313"/>
  <c r="F11" i="313"/>
  <c r="J9" i="313"/>
  <c r="I9" i="313"/>
  <c r="G9" i="313"/>
  <c r="F9" i="313"/>
  <c r="G8" i="313"/>
  <c r="B4" i="313"/>
  <c r="J97" i="312"/>
  <c r="I97" i="312"/>
  <c r="F97" i="312"/>
  <c r="I94" i="312"/>
  <c r="G94" i="312"/>
  <c r="F54" i="312"/>
  <c r="F41" i="312"/>
  <c r="F20" i="312"/>
  <c r="J12" i="312"/>
  <c r="G12" i="312"/>
  <c r="G11" i="312"/>
  <c r="J9" i="312"/>
  <c r="I9" i="312"/>
  <c r="G9" i="312"/>
  <c r="F9" i="312"/>
  <c r="J8" i="312"/>
  <c r="I8" i="312"/>
  <c r="G8" i="312"/>
  <c r="F8" i="312"/>
  <c r="B4" i="312"/>
  <c r="G99" i="311"/>
  <c r="J96" i="311"/>
  <c r="G96" i="311"/>
  <c r="F96" i="311"/>
  <c r="F57" i="311"/>
  <c r="F44" i="311"/>
  <c r="F23" i="311"/>
  <c r="J12" i="311"/>
  <c r="G12" i="311"/>
  <c r="G11" i="311"/>
  <c r="J9" i="311"/>
  <c r="I9" i="311"/>
  <c r="G9" i="311"/>
  <c r="F9" i="311"/>
  <c r="J8" i="311"/>
  <c r="I8" i="311"/>
  <c r="G8" i="311"/>
  <c r="F8" i="311"/>
  <c r="B4" i="311"/>
  <c r="J100" i="310"/>
  <c r="I100" i="310"/>
  <c r="G100" i="310"/>
  <c r="F100" i="310"/>
  <c r="G97" i="310"/>
  <c r="J94" i="310"/>
  <c r="G94" i="310"/>
  <c r="F54" i="310"/>
  <c r="F41" i="310"/>
  <c r="F20" i="310"/>
  <c r="J12" i="310"/>
  <c r="I12" i="310"/>
  <c r="G12" i="310"/>
  <c r="F12" i="310"/>
  <c r="J11" i="310"/>
  <c r="I11" i="310"/>
  <c r="G11" i="310"/>
  <c r="F11" i="310"/>
  <c r="J9" i="310"/>
  <c r="G9" i="310"/>
  <c r="G8" i="310"/>
  <c r="B4" i="310"/>
  <c r="J102" i="309"/>
  <c r="G102" i="309"/>
  <c r="J98" i="309"/>
  <c r="G98" i="309"/>
  <c r="J94" i="309"/>
  <c r="G94" i="309"/>
  <c r="F54" i="309"/>
  <c r="F41" i="309"/>
  <c r="F20" i="309"/>
  <c r="J12" i="309"/>
  <c r="I12" i="309"/>
  <c r="G12" i="309"/>
  <c r="F12" i="309"/>
  <c r="J11" i="309"/>
  <c r="I11" i="309"/>
  <c r="G11" i="309"/>
  <c r="F11" i="309"/>
  <c r="J9" i="309"/>
  <c r="G9" i="309"/>
  <c r="G8" i="309"/>
  <c r="B4" i="309"/>
  <c r="J97" i="308"/>
  <c r="I97" i="308"/>
  <c r="G97" i="308"/>
  <c r="F97" i="308"/>
  <c r="J94" i="308"/>
  <c r="I94" i="308"/>
  <c r="G94" i="308"/>
  <c r="F94" i="308"/>
  <c r="F54" i="308"/>
  <c r="F41" i="308"/>
  <c r="F20" i="308"/>
  <c r="J12" i="308"/>
  <c r="G12" i="308"/>
  <c r="G11" i="308"/>
  <c r="J9" i="308"/>
  <c r="I9" i="308"/>
  <c r="G9" i="308"/>
  <c r="F9" i="308"/>
  <c r="J8" i="308"/>
  <c r="I8" i="308"/>
  <c r="G8" i="308"/>
  <c r="F8" i="308"/>
  <c r="B4" i="308"/>
  <c r="F54" i="307"/>
  <c r="F41" i="307"/>
  <c r="F20" i="307"/>
  <c r="B4" i="307"/>
  <c r="J100" i="306"/>
  <c r="G100" i="306"/>
  <c r="J97" i="306"/>
  <c r="I97" i="306"/>
  <c r="G97" i="306"/>
  <c r="F97" i="306"/>
  <c r="I94" i="306"/>
  <c r="G94" i="306"/>
  <c r="F94" i="306"/>
  <c r="F54" i="306"/>
  <c r="F41" i="306"/>
  <c r="F20" i="306"/>
  <c r="J12" i="306"/>
  <c r="G12" i="306"/>
  <c r="G11" i="306"/>
  <c r="J9" i="306"/>
  <c r="I9" i="306"/>
  <c r="G9" i="306"/>
  <c r="F9" i="306"/>
  <c r="J8" i="306"/>
  <c r="I8" i="306"/>
  <c r="G8" i="306"/>
  <c r="F8" i="306"/>
  <c r="B4" i="306"/>
  <c r="F83" i="305"/>
  <c r="F70" i="305"/>
  <c r="F49" i="305"/>
  <c r="J45" i="305"/>
  <c r="G45" i="305"/>
  <c r="G43" i="305"/>
  <c r="F21" i="305"/>
  <c r="J13" i="305"/>
  <c r="I13" i="305"/>
  <c r="G13" i="305"/>
  <c r="F13" i="305"/>
  <c r="J12" i="305"/>
  <c r="G12" i="305"/>
  <c r="F12" i="305"/>
  <c r="G10" i="305"/>
  <c r="I9" i="305"/>
  <c r="G9" i="305"/>
  <c r="F9" i="305"/>
  <c r="B4" i="305"/>
  <c r="G100" i="304"/>
  <c r="J97" i="304"/>
  <c r="G97" i="304"/>
  <c r="J94" i="304"/>
  <c r="I94" i="304"/>
  <c r="G94" i="304"/>
  <c r="F94" i="304"/>
  <c r="F54" i="304"/>
  <c r="F41" i="304"/>
  <c r="F20" i="304"/>
  <c r="G12" i="304"/>
  <c r="I11" i="304"/>
  <c r="G11" i="304"/>
  <c r="J9" i="304"/>
  <c r="I9" i="304"/>
  <c r="G9" i="304"/>
  <c r="F9" i="304"/>
  <c r="J8" i="304"/>
  <c r="I8" i="304"/>
  <c r="G8" i="304"/>
  <c r="F8" i="304"/>
  <c r="B4" i="304"/>
  <c r="J130" i="303"/>
  <c r="I130" i="303"/>
  <c r="F130" i="303"/>
  <c r="I127" i="303"/>
  <c r="J127" i="303"/>
  <c r="G127" i="303"/>
  <c r="G124" i="303"/>
  <c r="F71" i="303"/>
  <c r="F20" i="303"/>
  <c r="G12" i="303"/>
  <c r="I11" i="303"/>
  <c r="J11" i="303"/>
  <c r="G11" i="303"/>
  <c r="J9" i="303"/>
  <c r="I9" i="303"/>
  <c r="F9" i="303"/>
  <c r="J8" i="303"/>
  <c r="I8" i="303"/>
  <c r="G8" i="303"/>
  <c r="F8" i="303"/>
  <c r="B4" i="303"/>
  <c r="F83" i="302"/>
  <c r="F70" i="302"/>
  <c r="F49" i="302"/>
  <c r="J45" i="302"/>
  <c r="I45" i="302"/>
  <c r="F45" i="302"/>
  <c r="J43" i="302"/>
  <c r="G43" i="302"/>
  <c r="F21" i="302"/>
  <c r="I13" i="302"/>
  <c r="G13" i="302"/>
  <c r="J12" i="302"/>
  <c r="J10" i="302"/>
  <c r="I10" i="302"/>
  <c r="G10" i="302"/>
  <c r="F10" i="302"/>
  <c r="J9" i="302"/>
  <c r="I9" i="302"/>
  <c r="G9" i="302"/>
  <c r="F9" i="302"/>
  <c r="B4" i="302"/>
  <c r="I100" i="301"/>
  <c r="G100" i="301"/>
  <c r="J97" i="301"/>
  <c r="I94" i="301"/>
  <c r="G94" i="301"/>
  <c r="F94" i="301"/>
  <c r="F54" i="301"/>
  <c r="F41" i="301"/>
  <c r="F20" i="301"/>
  <c r="G12" i="301"/>
  <c r="I11" i="301"/>
  <c r="G11" i="301"/>
  <c r="J9" i="301"/>
  <c r="I9" i="301"/>
  <c r="G9" i="301"/>
  <c r="F9" i="301"/>
  <c r="J8" i="301"/>
  <c r="I8" i="301"/>
  <c r="G8" i="301"/>
  <c r="F8" i="301"/>
  <c r="B4" i="301"/>
  <c r="I102" i="300"/>
  <c r="F102" i="300"/>
  <c r="I98" i="300"/>
  <c r="I94" i="300"/>
  <c r="F54" i="300"/>
  <c r="F41" i="300"/>
  <c r="F20" i="300"/>
  <c r="G12" i="300"/>
  <c r="I11" i="300"/>
  <c r="G11" i="300"/>
  <c r="J9" i="300"/>
  <c r="I9" i="300"/>
  <c r="F9" i="300"/>
  <c r="J8" i="300"/>
  <c r="G8" i="300"/>
  <c r="F8" i="300"/>
  <c r="B4" i="300"/>
  <c r="F125" i="299"/>
  <c r="F112" i="299"/>
  <c r="J68" i="299"/>
  <c r="G68" i="299"/>
  <c r="G66" i="299"/>
  <c r="F24" i="299"/>
  <c r="J15" i="299"/>
  <c r="I15" i="299"/>
  <c r="G15" i="299"/>
  <c r="F15" i="299"/>
  <c r="J13" i="299"/>
  <c r="G13" i="299"/>
  <c r="G11" i="299"/>
  <c r="J9" i="299"/>
  <c r="I9" i="299"/>
  <c r="G9" i="299"/>
  <c r="F9" i="299"/>
  <c r="B4" i="299"/>
  <c r="G99" i="298"/>
  <c r="J96" i="298"/>
  <c r="G96" i="298"/>
  <c r="J93" i="298"/>
  <c r="I93" i="298"/>
  <c r="F93" i="298"/>
  <c r="F53" i="298"/>
  <c r="F40" i="298"/>
  <c r="F20" i="298"/>
  <c r="J12" i="298"/>
  <c r="G12" i="298"/>
  <c r="G11" i="298"/>
  <c r="I9" i="298"/>
  <c r="G9" i="298"/>
  <c r="J8" i="298"/>
  <c r="I8" i="298"/>
  <c r="G8" i="298"/>
  <c r="F8" i="298"/>
  <c r="B4" i="298"/>
  <c r="G97" i="297"/>
  <c r="J94" i="297"/>
  <c r="G94" i="297"/>
  <c r="F94" i="297"/>
  <c r="F54" i="297"/>
  <c r="F41" i="297"/>
  <c r="F20" i="297"/>
  <c r="I12" i="297"/>
  <c r="G12" i="297"/>
  <c r="J11" i="297"/>
  <c r="I11" i="297"/>
  <c r="G11" i="297"/>
  <c r="F11" i="297"/>
  <c r="J9" i="297"/>
  <c r="I9" i="297"/>
  <c r="G9" i="297"/>
  <c r="F9" i="297"/>
  <c r="G8" i="297"/>
  <c r="B4" i="297"/>
  <c r="J97" i="296"/>
  <c r="I97" i="296"/>
  <c r="F97" i="296"/>
  <c r="I94" i="296"/>
  <c r="G94" i="296"/>
  <c r="F54" i="296"/>
  <c r="F41" i="296"/>
  <c r="F20" i="296"/>
  <c r="J12" i="296"/>
  <c r="G12" i="296"/>
  <c r="G11" i="296"/>
  <c r="J9" i="296"/>
  <c r="I9" i="296"/>
  <c r="G9" i="296"/>
  <c r="F9" i="296"/>
  <c r="J8" i="296"/>
  <c r="I8" i="296"/>
  <c r="G8" i="296"/>
  <c r="F8" i="296"/>
  <c r="B4" i="296"/>
  <c r="G97" i="295"/>
  <c r="J94" i="295"/>
  <c r="G94" i="295"/>
  <c r="F54" i="295"/>
  <c r="F41" i="295"/>
  <c r="F20" i="295"/>
  <c r="I12" i="295"/>
  <c r="J12" i="295"/>
  <c r="G12" i="295"/>
  <c r="J11" i="295"/>
  <c r="I11" i="295"/>
  <c r="F11" i="295"/>
  <c r="I9" i="295"/>
  <c r="J9" i="295"/>
  <c r="G9" i="295"/>
  <c r="F9" i="295"/>
  <c r="G8" i="295"/>
  <c r="B4" i="295"/>
  <c r="J100" i="294"/>
  <c r="G100" i="294"/>
  <c r="J97" i="294"/>
  <c r="I97" i="294"/>
  <c r="F97" i="294"/>
  <c r="G94" i="294"/>
  <c r="F94" i="294"/>
  <c r="F54" i="294"/>
  <c r="F41" i="294"/>
  <c r="F20" i="294"/>
  <c r="J12" i="294"/>
  <c r="I11" i="294"/>
  <c r="G11" i="294"/>
  <c r="J9" i="294"/>
  <c r="I9" i="294"/>
  <c r="G9" i="294"/>
  <c r="F9" i="294"/>
  <c r="J8" i="294"/>
  <c r="I8" i="294"/>
  <c r="G8" i="294"/>
  <c r="F8" i="294"/>
  <c r="B4" i="294"/>
  <c r="I97" i="293"/>
  <c r="G97" i="293"/>
  <c r="J94" i="293"/>
  <c r="F54" i="293"/>
  <c r="F41" i="293"/>
  <c r="F20" i="293"/>
  <c r="J12" i="293"/>
  <c r="G12" i="293"/>
  <c r="F12" i="293"/>
  <c r="I11" i="293"/>
  <c r="J11" i="293"/>
  <c r="G11" i="293"/>
  <c r="J9" i="293"/>
  <c r="I8" i="293"/>
  <c r="J8" i="293"/>
  <c r="G8" i="293"/>
  <c r="F8" i="293"/>
  <c r="B4" i="293"/>
  <c r="J100" i="292"/>
  <c r="I97" i="292"/>
  <c r="G97" i="292"/>
  <c r="J94" i="292"/>
  <c r="I94" i="292"/>
  <c r="G94" i="292"/>
  <c r="F94" i="292"/>
  <c r="F54" i="292"/>
  <c r="F41" i="292"/>
  <c r="F20" i="292"/>
  <c r="J12" i="292"/>
  <c r="I11" i="292"/>
  <c r="G11" i="292"/>
  <c r="J9" i="292"/>
  <c r="I9" i="292"/>
  <c r="G9" i="292"/>
  <c r="F9" i="292"/>
  <c r="J8" i="292"/>
  <c r="I8" i="292"/>
  <c r="G8" i="292"/>
  <c r="F8" i="292"/>
  <c r="B4" i="292"/>
  <c r="I98" i="291"/>
  <c r="G98" i="291"/>
  <c r="J95" i="291"/>
  <c r="F42" i="291"/>
  <c r="F20" i="291"/>
  <c r="I12" i="291"/>
  <c r="J12" i="291"/>
  <c r="G12" i="291"/>
  <c r="J11" i="291"/>
  <c r="I9" i="291"/>
  <c r="J9" i="291"/>
  <c r="G9" i="291"/>
  <c r="F9" i="291"/>
  <c r="J8" i="291"/>
  <c r="G8" i="291"/>
  <c r="F8" i="291"/>
  <c r="B4" i="291"/>
  <c r="J97" i="290"/>
  <c r="I94" i="290"/>
  <c r="G94" i="290"/>
  <c r="F54" i="290"/>
  <c r="F41" i="290"/>
  <c r="F20" i="290"/>
  <c r="I12" i="290"/>
  <c r="G12" i="290"/>
  <c r="J11" i="290"/>
  <c r="G11" i="290"/>
  <c r="F11" i="290"/>
  <c r="I9" i="290"/>
  <c r="G9" i="290"/>
  <c r="J8" i="290"/>
  <c r="B4" i="290"/>
  <c r="I100" i="289"/>
  <c r="G100" i="289"/>
  <c r="J97" i="289"/>
  <c r="I97" i="289"/>
  <c r="G97" i="289"/>
  <c r="F97" i="289"/>
  <c r="I94" i="289"/>
  <c r="G94" i="289"/>
  <c r="F94" i="289"/>
  <c r="F54" i="289"/>
  <c r="F41" i="289"/>
  <c r="F20" i="289"/>
  <c r="I12" i="289"/>
  <c r="I11" i="289"/>
  <c r="J11" i="289"/>
  <c r="J9" i="289"/>
  <c r="I9" i="289"/>
  <c r="G9" i="289"/>
  <c r="F9" i="289"/>
  <c r="J8" i="289"/>
  <c r="I8" i="289"/>
  <c r="G8" i="289"/>
  <c r="F8" i="289"/>
  <c r="B4" i="289"/>
  <c r="J110" i="288"/>
  <c r="G110" i="288"/>
  <c r="F110" i="288"/>
  <c r="I107" i="288"/>
  <c r="J107" i="288"/>
  <c r="I104" i="288"/>
  <c r="F64" i="288"/>
  <c r="F51" i="288"/>
  <c r="F20" i="288"/>
  <c r="I12" i="288"/>
  <c r="I11" i="288"/>
  <c r="J11" i="288"/>
  <c r="G11" i="288"/>
  <c r="J9" i="288"/>
  <c r="G9" i="288"/>
  <c r="F9" i="288"/>
  <c r="I8" i="288"/>
  <c r="J8" i="288"/>
  <c r="G8" i="288"/>
  <c r="F8" i="288"/>
  <c r="B4" i="288"/>
  <c r="J100" i="287"/>
  <c r="G100" i="287"/>
  <c r="F100" i="287"/>
  <c r="I97" i="287"/>
  <c r="J97" i="287"/>
  <c r="G97" i="287"/>
  <c r="I94" i="287"/>
  <c r="F54" i="287"/>
  <c r="F41" i="287"/>
  <c r="F20" i="287"/>
  <c r="G12" i="287"/>
  <c r="I11" i="287"/>
  <c r="G11" i="287"/>
  <c r="J9" i="287"/>
  <c r="I9" i="287"/>
  <c r="G9" i="287"/>
  <c r="F9" i="287"/>
  <c r="J8" i="287"/>
  <c r="G8" i="287"/>
  <c r="F8" i="287"/>
  <c r="B4" i="287"/>
  <c r="I107" i="286"/>
  <c r="G107" i="286"/>
  <c r="G104" i="286"/>
  <c r="F64" i="286"/>
  <c r="F51" i="286"/>
  <c r="F20" i="286"/>
  <c r="G12" i="286"/>
  <c r="I11" i="286"/>
  <c r="J11" i="286"/>
  <c r="G11" i="286"/>
  <c r="J9" i="286"/>
  <c r="I9" i="286"/>
  <c r="F9" i="286"/>
  <c r="I8" i="286"/>
  <c r="J8" i="286"/>
  <c r="G8" i="286"/>
  <c r="F8" i="286"/>
  <c r="B4" i="286"/>
  <c r="J105" i="285"/>
  <c r="I105" i="285"/>
  <c r="F105" i="285"/>
  <c r="I102" i="285"/>
  <c r="J102" i="285"/>
  <c r="G102" i="285"/>
  <c r="G99" i="285"/>
  <c r="F59" i="285"/>
  <c r="F46" i="285"/>
  <c r="F20" i="285"/>
  <c r="I12" i="285"/>
  <c r="J12" i="285"/>
  <c r="G12" i="285"/>
  <c r="J11" i="285"/>
  <c r="G11" i="285"/>
  <c r="F11" i="285"/>
  <c r="I9" i="285"/>
  <c r="J9" i="285"/>
  <c r="G9" i="285"/>
  <c r="I8" i="285"/>
  <c r="B4" i="285"/>
  <c r="J97" i="284"/>
  <c r="G97" i="284"/>
  <c r="F97" i="284"/>
  <c r="I94" i="284"/>
  <c r="J94" i="284"/>
  <c r="G94" i="284"/>
  <c r="F54" i="284"/>
  <c r="F41" i="284"/>
  <c r="F20" i="284"/>
  <c r="J12" i="284"/>
  <c r="G12" i="284"/>
  <c r="I11" i="284"/>
  <c r="J9" i="284"/>
  <c r="I9" i="284"/>
  <c r="G9" i="284"/>
  <c r="F9" i="284"/>
  <c r="J8" i="284"/>
  <c r="I8" i="284"/>
  <c r="G8" i="284"/>
  <c r="F8" i="284"/>
  <c r="B4" i="284"/>
  <c r="I100" i="283"/>
  <c r="J100" i="283"/>
  <c r="I97" i="283"/>
  <c r="J94" i="283"/>
  <c r="G94" i="283"/>
  <c r="F94" i="283"/>
  <c r="F54" i="283"/>
  <c r="F41" i="283"/>
  <c r="F20" i="283"/>
  <c r="I12" i="283"/>
  <c r="J12" i="283"/>
  <c r="G12" i="283"/>
  <c r="J11" i="283"/>
  <c r="G11" i="283"/>
  <c r="F11" i="283"/>
  <c r="J9" i="283"/>
  <c r="G9" i="283"/>
  <c r="F9" i="283"/>
  <c r="I8" i="283"/>
  <c r="B4" i="283"/>
  <c r="F54" i="282"/>
  <c r="F41" i="282"/>
  <c r="F20" i="282"/>
  <c r="B4" i="282"/>
  <c r="F54" i="281"/>
  <c r="F41" i="281"/>
  <c r="F20" i="281"/>
  <c r="B4" i="281"/>
  <c r="G100" i="280"/>
  <c r="J97" i="280"/>
  <c r="G97" i="280"/>
  <c r="J94" i="280"/>
  <c r="I94" i="280"/>
  <c r="F94" i="280"/>
  <c r="F54" i="280"/>
  <c r="F41" i="280"/>
  <c r="F20" i="280"/>
  <c r="I11" i="280"/>
  <c r="G11" i="280"/>
  <c r="J9" i="280"/>
  <c r="I9" i="280"/>
  <c r="F9" i="280"/>
  <c r="J8" i="280"/>
  <c r="G8" i="280"/>
  <c r="F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4" i="279"/>
  <c r="G12" i="280" l="1"/>
  <c r="J12" i="280"/>
  <c r="F12" i="280"/>
  <c r="I12" i="280"/>
  <c r="G9" i="280"/>
  <c r="F11" i="280"/>
  <c r="J11" i="280"/>
  <c r="G94" i="280"/>
  <c r="I100" i="280"/>
  <c r="F8" i="283"/>
  <c r="J8" i="283"/>
  <c r="I9" i="283"/>
  <c r="I94" i="283"/>
  <c r="F97" i="283"/>
  <c r="J97" i="283"/>
  <c r="G100" i="283"/>
  <c r="F11" i="284"/>
  <c r="J11" i="284"/>
  <c r="I12" i="284"/>
  <c r="F8" i="285"/>
  <c r="J8" i="285"/>
  <c r="F94" i="287"/>
  <c r="J94" i="287"/>
  <c r="F12" i="288"/>
  <c r="J12" i="288"/>
  <c r="F104" i="288"/>
  <c r="J104" i="288"/>
  <c r="G107" i="288"/>
  <c r="G11" i="289"/>
  <c r="F12" i="289"/>
  <c r="J12" i="289"/>
  <c r="F100" i="289"/>
  <c r="J100" i="289"/>
  <c r="G8" i="290"/>
  <c r="F9" i="290"/>
  <c r="J9" i="290"/>
  <c r="I11" i="290"/>
  <c r="F94" i="290"/>
  <c r="J94" i="290"/>
  <c r="G97" i="290"/>
  <c r="I8" i="291"/>
  <c r="G11" i="291"/>
  <c r="F12" i="291"/>
  <c r="G95" i="291"/>
  <c r="G12" i="292"/>
  <c r="F97" i="292"/>
  <c r="J97" i="292"/>
  <c r="G100" i="292"/>
  <c r="G9" i="293"/>
  <c r="F11" i="293"/>
  <c r="I12" i="293"/>
  <c r="G94" i="293"/>
  <c r="G12" i="294"/>
  <c r="I94" i="294"/>
  <c r="F94" i="300"/>
  <c r="J94" i="300"/>
  <c r="F98" i="300"/>
  <c r="J98" i="300"/>
  <c r="J102" i="300"/>
  <c r="J94" i="301"/>
  <c r="G97" i="301"/>
  <c r="G12" i="302"/>
  <c r="F13" i="302"/>
  <c r="J13" i="302"/>
  <c r="G45" i="302"/>
  <c r="G9" i="303"/>
  <c r="F11" i="303"/>
  <c r="I12" i="303"/>
  <c r="I124" i="303"/>
  <c r="F127" i="303"/>
  <c r="G130" i="303"/>
  <c r="F11" i="304"/>
  <c r="J11" i="304"/>
  <c r="I12" i="304"/>
  <c r="I100" i="304"/>
  <c r="J9" i="305"/>
  <c r="I10" i="305"/>
  <c r="I43" i="305"/>
  <c r="I11" i="306"/>
  <c r="J94" i="306"/>
  <c r="I11" i="308"/>
  <c r="I8" i="309"/>
  <c r="I8" i="310"/>
  <c r="I97" i="310"/>
  <c r="I11" i="311"/>
  <c r="I8" i="280"/>
  <c r="I97" i="280"/>
  <c r="F100" i="280"/>
  <c r="J100" i="280"/>
  <c r="G8" i="283"/>
  <c r="I11" i="283"/>
  <c r="G97" i="283"/>
  <c r="G11" i="284"/>
  <c r="F12" i="284"/>
  <c r="I97" i="284"/>
  <c r="G8" i="285"/>
  <c r="F9" i="285"/>
  <c r="I11" i="285"/>
  <c r="I99" i="285"/>
  <c r="F102" i="285"/>
  <c r="G105" i="285"/>
  <c r="G9" i="286"/>
  <c r="F11" i="286"/>
  <c r="I12" i="286"/>
  <c r="I104" i="286"/>
  <c r="F107" i="286"/>
  <c r="J107" i="286"/>
  <c r="F11" i="287"/>
  <c r="J11" i="287"/>
  <c r="I12" i="287"/>
  <c r="G94" i="287"/>
  <c r="I100" i="287"/>
  <c r="I9" i="288"/>
  <c r="G12" i="288"/>
  <c r="G104" i="288"/>
  <c r="I110" i="288"/>
  <c r="G12" i="289"/>
  <c r="J94" i="294"/>
  <c r="G97" i="294"/>
  <c r="I8" i="295"/>
  <c r="G11" i="295"/>
  <c r="F12" i="295"/>
  <c r="I97" i="295"/>
  <c r="I11" i="296"/>
  <c r="F94" i="296"/>
  <c r="J94" i="296"/>
  <c r="G97" i="296"/>
  <c r="I8" i="297"/>
  <c r="F12" i="297"/>
  <c r="J12" i="297"/>
  <c r="I97" i="297"/>
  <c r="F9" i="298"/>
  <c r="J9" i="298"/>
  <c r="I11" i="298"/>
  <c r="G93" i="298"/>
  <c r="I99" i="298"/>
  <c r="I11" i="299"/>
  <c r="I66" i="299"/>
  <c r="G9" i="300"/>
  <c r="F11" i="300"/>
  <c r="J11" i="300"/>
  <c r="I12" i="300"/>
  <c r="G94" i="300"/>
  <c r="G98" i="300"/>
  <c r="G102" i="300"/>
  <c r="F11" i="301"/>
  <c r="J11" i="301"/>
  <c r="I12" i="301"/>
  <c r="I43" i="302"/>
  <c r="F12" i="303"/>
  <c r="J12" i="303"/>
  <c r="F84" i="303"/>
  <c r="F124" i="303"/>
  <c r="J124" i="303"/>
  <c r="F12" i="304"/>
  <c r="J12" i="304"/>
  <c r="I97" i="304"/>
  <c r="F100" i="304"/>
  <c r="J100" i="304"/>
  <c r="F10" i="305"/>
  <c r="J10" i="305"/>
  <c r="I12" i="305"/>
  <c r="F43" i="305"/>
  <c r="J43" i="305"/>
  <c r="I45" i="305"/>
  <c r="F11" i="306"/>
  <c r="J11" i="306"/>
  <c r="I12" i="306"/>
  <c r="I100" i="306"/>
  <c r="F11" i="308"/>
  <c r="J11" i="308"/>
  <c r="I12" i="308"/>
  <c r="F8" i="309"/>
  <c r="J8" i="309"/>
  <c r="I9" i="309"/>
  <c r="I94" i="309"/>
  <c r="I98" i="309"/>
  <c r="I102" i="309"/>
  <c r="F8" i="310"/>
  <c r="J8" i="310"/>
  <c r="I9" i="310"/>
  <c r="I94" i="310"/>
  <c r="F97" i="310"/>
  <c r="J97" i="310"/>
  <c r="F11" i="311"/>
  <c r="J11" i="311"/>
  <c r="I12" i="311"/>
  <c r="F97" i="280"/>
  <c r="F99" i="285"/>
  <c r="J99" i="285"/>
  <c r="F12" i="286"/>
  <c r="J12" i="286"/>
  <c r="F104" i="286"/>
  <c r="J104" i="286"/>
  <c r="I8" i="287"/>
  <c r="F12" i="287"/>
  <c r="J12" i="287"/>
  <c r="J94" i="289"/>
  <c r="I8" i="290"/>
  <c r="F12" i="290"/>
  <c r="J12" i="290"/>
  <c r="I97" i="290"/>
  <c r="I11" i="291"/>
  <c r="I95" i="291"/>
  <c r="F98" i="291"/>
  <c r="J98" i="291"/>
  <c r="F11" i="292"/>
  <c r="J11" i="292"/>
  <c r="I12" i="292"/>
  <c r="I100" i="292"/>
  <c r="I9" i="293"/>
  <c r="I94" i="293"/>
  <c r="F97" i="293"/>
  <c r="J97" i="293"/>
  <c r="F11" i="294"/>
  <c r="J11" i="294"/>
  <c r="I12" i="294"/>
  <c r="I100" i="294"/>
  <c r="F8" i="295"/>
  <c r="J8" i="295"/>
  <c r="I94" i="295"/>
  <c r="F97" i="295"/>
  <c r="J97" i="295"/>
  <c r="F11" i="296"/>
  <c r="J11" i="296"/>
  <c r="I12" i="296"/>
  <c r="F8" i="297"/>
  <c r="J8" i="297"/>
  <c r="I94" i="297"/>
  <c r="F97" i="297"/>
  <c r="J97" i="297"/>
  <c r="F11" i="298"/>
  <c r="J11" i="298"/>
  <c r="I12" i="298"/>
  <c r="I96" i="298"/>
  <c r="F99" i="298"/>
  <c r="J99" i="298"/>
  <c r="F11" i="299"/>
  <c r="J11" i="299"/>
  <c r="I13" i="299"/>
  <c r="F66" i="299"/>
  <c r="J66" i="299"/>
  <c r="I68" i="299"/>
  <c r="I8" i="300"/>
  <c r="F12" i="300"/>
  <c r="J12" i="300"/>
  <c r="F12" i="301"/>
  <c r="J12" i="301"/>
  <c r="I97" i="301"/>
  <c r="F100" i="301"/>
  <c r="J100" i="301"/>
  <c r="I12" i="302"/>
  <c r="F43" i="302"/>
  <c r="F97" i="304"/>
  <c r="F45" i="305"/>
  <c r="F12" i="306"/>
  <c r="F100" i="306"/>
  <c r="F12" i="308"/>
  <c r="F9" i="309"/>
  <c r="F94" i="309"/>
  <c r="F98" i="309"/>
  <c r="F102" i="309"/>
  <c r="F9" i="310"/>
  <c r="F94" i="310"/>
  <c r="F12" i="311"/>
  <c r="F12" i="283"/>
  <c r="F100" i="283"/>
  <c r="F94" i="284"/>
  <c r="F12" i="285"/>
  <c r="F97" i="287"/>
  <c r="F11" i="288"/>
  <c r="F107" i="288"/>
  <c r="F11" i="289"/>
  <c r="F8" i="290"/>
  <c r="F97" i="290"/>
  <c r="F11" i="291"/>
  <c r="F55" i="291"/>
  <c r="F95" i="291"/>
  <c r="F12" i="292"/>
  <c r="F100" i="292"/>
  <c r="F9" i="293"/>
  <c r="F94" i="293"/>
  <c r="F12" i="294"/>
  <c r="F100" i="294"/>
  <c r="F94" i="295"/>
  <c r="F12" i="296"/>
  <c r="F12" i="298"/>
  <c r="F96" i="298"/>
  <c r="F13" i="299"/>
  <c r="F68" i="299"/>
  <c r="F97" i="301"/>
  <c r="F12" i="302"/>
  <c r="I123" i="315"/>
  <c r="G8" i="316"/>
  <c r="F9" i="316"/>
  <c r="J9" i="316"/>
  <c r="F94" i="316"/>
  <c r="J94" i="316"/>
  <c r="F98" i="316"/>
  <c r="J98" i="316"/>
  <c r="F102" i="316"/>
  <c r="J102" i="316"/>
  <c r="G8" i="317"/>
  <c r="F9" i="317"/>
  <c r="J9" i="317"/>
  <c r="F94" i="317"/>
  <c r="J94" i="317"/>
  <c r="G97" i="317"/>
  <c r="I8" i="318"/>
  <c r="G11" i="318"/>
  <c r="F12" i="318"/>
  <c r="J12" i="318"/>
  <c r="I97" i="318"/>
  <c r="F100" i="318"/>
  <c r="J100" i="318"/>
  <c r="F9" i="319"/>
  <c r="J9" i="319"/>
  <c r="F94" i="319"/>
  <c r="J94" i="319"/>
  <c r="I7" i="320"/>
  <c r="F11" i="320"/>
  <c r="J11" i="320"/>
  <c r="I96" i="320"/>
  <c r="F9" i="321"/>
  <c r="J9" i="321"/>
  <c r="G93" i="321"/>
  <c r="F9" i="322"/>
  <c r="J9" i="322"/>
  <c r="I11" i="322"/>
  <c r="G93" i="322"/>
  <c r="F8" i="323"/>
  <c r="J8" i="323"/>
  <c r="G12" i="323"/>
  <c r="I94" i="323"/>
  <c r="F97" i="323"/>
  <c r="J97" i="323"/>
  <c r="F11" i="324"/>
  <c r="J11" i="324"/>
  <c r="I12" i="324"/>
  <c r="I100" i="324"/>
  <c r="F8" i="325"/>
  <c r="J8" i="325"/>
  <c r="I9" i="325"/>
  <c r="I94" i="325"/>
  <c r="F97" i="325"/>
  <c r="J97" i="325"/>
  <c r="F11" i="326"/>
  <c r="J11" i="326"/>
  <c r="I12" i="326"/>
  <c r="I100" i="326"/>
  <c r="F8" i="327"/>
  <c r="J8" i="327"/>
  <c r="I9" i="327"/>
  <c r="I94" i="327"/>
  <c r="I98" i="327"/>
  <c r="I102" i="327"/>
  <c r="F9" i="328"/>
  <c r="J9" i="328"/>
  <c r="I10" i="328"/>
  <c r="F55" i="328"/>
  <c r="J55" i="328"/>
  <c r="I9" i="329"/>
  <c r="G9" i="329"/>
  <c r="J9" i="329"/>
  <c r="I99" i="311"/>
  <c r="I11" i="312"/>
  <c r="F94" i="312"/>
  <c r="J94" i="312"/>
  <c r="G97" i="312"/>
  <c r="I8" i="313"/>
  <c r="G11" i="313"/>
  <c r="F12" i="313"/>
  <c r="J12" i="313"/>
  <c r="I97" i="313"/>
  <c r="F100" i="313"/>
  <c r="J100" i="313"/>
  <c r="G8" i="314"/>
  <c r="F9" i="314"/>
  <c r="J9" i="314"/>
  <c r="I11" i="314"/>
  <c r="I127" i="314"/>
  <c r="G9" i="315"/>
  <c r="F10" i="315"/>
  <c r="J10" i="315"/>
  <c r="I12" i="315"/>
  <c r="J123" i="315"/>
  <c r="I125" i="315"/>
  <c r="G9" i="316"/>
  <c r="F11" i="316"/>
  <c r="I12" i="316"/>
  <c r="G94" i="316"/>
  <c r="G98" i="316"/>
  <c r="G102" i="316"/>
  <c r="G9" i="317"/>
  <c r="F11" i="317"/>
  <c r="I12" i="317"/>
  <c r="G94" i="317"/>
  <c r="I100" i="317"/>
  <c r="I9" i="318"/>
  <c r="G12" i="318"/>
  <c r="F97" i="318"/>
  <c r="G100" i="318"/>
  <c r="G9" i="319"/>
  <c r="F11" i="319"/>
  <c r="I12" i="319"/>
  <c r="G94" i="319"/>
  <c r="F7" i="320"/>
  <c r="I8" i="320"/>
  <c r="G11" i="320"/>
  <c r="I93" i="320"/>
  <c r="F96" i="320"/>
  <c r="G9" i="321"/>
  <c r="F11" i="321"/>
  <c r="I12" i="321"/>
  <c r="G9" i="322"/>
  <c r="F11" i="322"/>
  <c r="I96" i="322"/>
  <c r="G8" i="323"/>
  <c r="F94" i="323"/>
  <c r="G97" i="323"/>
  <c r="G11" i="324"/>
  <c r="F12" i="324"/>
  <c r="F100" i="324"/>
  <c r="G8" i="325"/>
  <c r="F9" i="325"/>
  <c r="F94" i="325"/>
  <c r="G97" i="325"/>
  <c r="G11" i="326"/>
  <c r="F12" i="326"/>
  <c r="F100" i="326"/>
  <c r="G8" i="327"/>
  <c r="F9" i="327"/>
  <c r="F94" i="327"/>
  <c r="F98" i="327"/>
  <c r="F102" i="327"/>
  <c r="G9" i="328"/>
  <c r="F10" i="328"/>
  <c r="G55" i="328"/>
  <c r="I96" i="311"/>
  <c r="F99" i="311"/>
  <c r="J99" i="311"/>
  <c r="F11" i="312"/>
  <c r="J11" i="312"/>
  <c r="I12" i="312"/>
  <c r="F8" i="313"/>
  <c r="J8" i="313"/>
  <c r="F97" i="313"/>
  <c r="J97" i="313"/>
  <c r="F11" i="314"/>
  <c r="J11" i="314"/>
  <c r="I124" i="314"/>
  <c r="F127" i="314"/>
  <c r="J127" i="314"/>
  <c r="F12" i="315"/>
  <c r="J12" i="315"/>
  <c r="I13" i="315"/>
  <c r="F125" i="315"/>
  <c r="J125" i="315"/>
  <c r="F12" i="312"/>
  <c r="F124" i="314"/>
  <c r="F13" i="315"/>
  <c r="F8" i="316"/>
  <c r="F97" i="317"/>
  <c r="F11" i="318"/>
  <c r="F97" i="319"/>
  <c r="F93" i="321"/>
  <c r="F93" i="322"/>
  <c r="F12" i="323"/>
  <c r="F54" i="329"/>
  <c r="F94" i="329"/>
  <c r="J94" i="329"/>
  <c r="I8" i="330"/>
  <c r="G11" i="330"/>
  <c r="F12" i="330"/>
  <c r="J12" i="330"/>
  <c r="F97" i="338"/>
  <c r="J97" i="338"/>
  <c r="J10" i="340"/>
  <c r="I12" i="340"/>
  <c r="G75" i="340"/>
  <c r="I9" i="341"/>
  <c r="F94" i="341"/>
  <c r="J94" i="341"/>
  <c r="G97" i="341"/>
  <c r="I8" i="342"/>
  <c r="G11" i="342"/>
  <c r="F12" i="342"/>
  <c r="J12" i="342"/>
  <c r="I97" i="342"/>
  <c r="I11" i="343"/>
  <c r="G97" i="343"/>
  <c r="I8" i="344"/>
  <c r="G11" i="344"/>
  <c r="F12" i="344"/>
  <c r="I97" i="344"/>
  <c r="F100" i="344"/>
  <c r="J100" i="344"/>
  <c r="I11" i="345"/>
  <c r="F114" i="345"/>
  <c r="J114" i="345"/>
  <c r="I8" i="346"/>
  <c r="I9" i="347"/>
  <c r="G12" i="347"/>
  <c r="F13" i="347"/>
  <c r="F46" i="347"/>
  <c r="J46" i="347"/>
  <c r="G11" i="348"/>
  <c r="F13" i="348"/>
  <c r="J13" i="348"/>
  <c r="I14" i="348"/>
  <c r="G53" i="348"/>
  <c r="I8" i="349"/>
  <c r="G11" i="349"/>
  <c r="F12" i="349"/>
  <c r="I97" i="349"/>
  <c r="I11" i="350"/>
  <c r="I8" i="351"/>
  <c r="G11" i="351"/>
  <c r="F12" i="351"/>
  <c r="J12" i="351"/>
  <c r="I97" i="351"/>
  <c r="G8" i="352"/>
  <c r="F9" i="352"/>
  <c r="J9" i="352"/>
  <c r="I11" i="352"/>
  <c r="G109" i="352"/>
  <c r="F8" i="353"/>
  <c r="J8" i="353"/>
  <c r="I9" i="353"/>
  <c r="I98" i="353"/>
  <c r="I11" i="354"/>
  <c r="I11" i="355"/>
  <c r="I107" i="355"/>
  <c r="F11" i="329"/>
  <c r="I12" i="329"/>
  <c r="G94" i="329"/>
  <c r="F8" i="330"/>
  <c r="I9" i="330"/>
  <c r="G12" i="330"/>
  <c r="I94" i="330"/>
  <c r="F97" i="330"/>
  <c r="G100" i="330"/>
  <c r="G9" i="331"/>
  <c r="F11" i="331"/>
  <c r="I12" i="331"/>
  <c r="I104" i="331"/>
  <c r="G10" i="332"/>
  <c r="J12" i="332"/>
  <c r="I13" i="332"/>
  <c r="I8" i="333"/>
  <c r="F97" i="333"/>
  <c r="J97" i="333"/>
  <c r="I8" i="334"/>
  <c r="G11" i="334"/>
  <c r="F12" i="334"/>
  <c r="I110" i="334"/>
  <c r="J8" i="335"/>
  <c r="I9" i="335"/>
  <c r="G12" i="335"/>
  <c r="G97" i="335"/>
  <c r="I10" i="336"/>
  <c r="F75" i="336"/>
  <c r="J75" i="336"/>
  <c r="F11" i="337"/>
  <c r="J11" i="337"/>
  <c r="I12" i="337"/>
  <c r="G94" i="337"/>
  <c r="F8" i="338"/>
  <c r="J8" i="338"/>
  <c r="I9" i="338"/>
  <c r="F12" i="340"/>
  <c r="J12" i="340"/>
  <c r="I13" i="340"/>
  <c r="F9" i="341"/>
  <c r="J9" i="341"/>
  <c r="I11" i="341"/>
  <c r="F8" i="342"/>
  <c r="J8" i="342"/>
  <c r="F97" i="342"/>
  <c r="J97" i="342"/>
  <c r="F11" i="343"/>
  <c r="J11" i="343"/>
  <c r="I12" i="343"/>
  <c r="I100" i="343"/>
  <c r="F8" i="344"/>
  <c r="J8" i="344"/>
  <c r="I94" i="344"/>
  <c r="F97" i="344"/>
  <c r="J97" i="344"/>
  <c r="F11" i="345"/>
  <c r="J11" i="345"/>
  <c r="I12" i="345"/>
  <c r="F8" i="346"/>
  <c r="J8" i="346"/>
  <c r="I9" i="346"/>
  <c r="I94" i="346"/>
  <c r="I98" i="346"/>
  <c r="I102" i="346"/>
  <c r="F9" i="347"/>
  <c r="J9" i="347"/>
  <c r="I10" i="347"/>
  <c r="F14" i="348"/>
  <c r="J14" i="348"/>
  <c r="F8" i="349"/>
  <c r="J8" i="349"/>
  <c r="I94" i="349"/>
  <c r="F97" i="349"/>
  <c r="J97" i="349"/>
  <c r="F11" i="350"/>
  <c r="J11" i="350"/>
  <c r="I12" i="350"/>
  <c r="I100" i="350"/>
  <c r="F8" i="351"/>
  <c r="J8" i="351"/>
  <c r="I94" i="351"/>
  <c r="F97" i="351"/>
  <c r="J97" i="351"/>
  <c r="F11" i="352"/>
  <c r="J11" i="352"/>
  <c r="I112" i="352"/>
  <c r="F9" i="353"/>
  <c r="J9" i="353"/>
  <c r="I11" i="353"/>
  <c r="I95" i="353"/>
  <c r="F98" i="353"/>
  <c r="J98" i="353"/>
  <c r="F11" i="354"/>
  <c r="J11" i="354"/>
  <c r="I12" i="354"/>
  <c r="F11" i="355"/>
  <c r="J11" i="355"/>
  <c r="I12" i="355"/>
  <c r="I104" i="355"/>
  <c r="F107" i="355"/>
  <c r="J107" i="355"/>
  <c r="J8" i="356"/>
  <c r="I8" i="356"/>
  <c r="F20" i="356"/>
  <c r="F94" i="330"/>
  <c r="J94" i="330"/>
  <c r="F12" i="331"/>
  <c r="J12" i="331"/>
  <c r="F64" i="331"/>
  <c r="F104" i="331"/>
  <c r="J104" i="331"/>
  <c r="I9" i="332"/>
  <c r="F13" i="332"/>
  <c r="J13" i="332"/>
  <c r="F8" i="333"/>
  <c r="J8" i="333"/>
  <c r="I9" i="333"/>
  <c r="F8" i="334"/>
  <c r="J8" i="334"/>
  <c r="I107" i="334"/>
  <c r="F110" i="334"/>
  <c r="J110" i="334"/>
  <c r="F9" i="335"/>
  <c r="J9" i="335"/>
  <c r="I11" i="335"/>
  <c r="I100" i="335"/>
  <c r="F10" i="336"/>
  <c r="J10" i="336"/>
  <c r="I12" i="336"/>
  <c r="I8" i="337"/>
  <c r="F12" i="337"/>
  <c r="J12" i="337"/>
  <c r="F9" i="338"/>
  <c r="J9" i="338"/>
  <c r="F13" i="340"/>
  <c r="F73" i="340"/>
  <c r="F11" i="341"/>
  <c r="F12" i="343"/>
  <c r="F100" i="343"/>
  <c r="F94" i="344"/>
  <c r="F12" i="345"/>
  <c r="F9" i="346"/>
  <c r="F94" i="346"/>
  <c r="F98" i="346"/>
  <c r="F102" i="346"/>
  <c r="F10" i="347"/>
  <c r="F94" i="349"/>
  <c r="F12" i="350"/>
  <c r="F100" i="350"/>
  <c r="F94" i="351"/>
  <c r="F112" i="352"/>
  <c r="F11" i="353"/>
  <c r="F95" i="353"/>
  <c r="F12" i="354"/>
  <c r="F12" i="355"/>
  <c r="F104" i="355"/>
  <c r="F11" i="330"/>
  <c r="F9" i="333"/>
  <c r="F107" i="334"/>
  <c r="F100" i="335"/>
  <c r="F12" i="336"/>
  <c r="G97" i="370"/>
  <c r="J97" i="370"/>
  <c r="F97" i="370"/>
  <c r="G9" i="375"/>
  <c r="J9" i="375"/>
  <c r="F9" i="375"/>
  <c r="I9" i="375"/>
  <c r="G100" i="377"/>
  <c r="J100" i="377"/>
  <c r="F100" i="377"/>
  <c r="I100" i="377"/>
  <c r="G12" i="380"/>
  <c r="J12" i="380"/>
  <c r="F12" i="380"/>
  <c r="I12" i="380"/>
  <c r="F12" i="356"/>
  <c r="J12" i="356"/>
  <c r="I97" i="356"/>
  <c r="I11" i="357"/>
  <c r="G97" i="357"/>
  <c r="G9" i="359"/>
  <c r="F11" i="359"/>
  <c r="J11" i="359"/>
  <c r="I12" i="359"/>
  <c r="G94" i="359"/>
  <c r="I100" i="359"/>
  <c r="I9" i="360"/>
  <c r="G12" i="360"/>
  <c r="I94" i="360"/>
  <c r="J97" i="360"/>
  <c r="F11" i="361"/>
  <c r="J11" i="361"/>
  <c r="I12" i="361"/>
  <c r="I100" i="361"/>
  <c r="I10" i="362"/>
  <c r="I43" i="362"/>
  <c r="J9" i="363"/>
  <c r="I11" i="363"/>
  <c r="I8" i="364"/>
  <c r="F12" i="364"/>
  <c r="J12" i="364"/>
  <c r="I101" i="364"/>
  <c r="J8" i="365"/>
  <c r="I9" i="365"/>
  <c r="I130" i="365"/>
  <c r="I9" i="366"/>
  <c r="I114" i="366"/>
  <c r="I12" i="367"/>
  <c r="J12" i="368"/>
  <c r="F12" i="368"/>
  <c r="J8" i="370"/>
  <c r="F8" i="370"/>
  <c r="J94" i="370"/>
  <c r="F94" i="370"/>
  <c r="I94" i="370"/>
  <c r="I97" i="370"/>
  <c r="J8" i="372"/>
  <c r="F8" i="372"/>
  <c r="I8" i="372"/>
  <c r="G107" i="373"/>
  <c r="J107" i="373"/>
  <c r="F107" i="373"/>
  <c r="I107" i="373"/>
  <c r="F54" i="374"/>
  <c r="G110" i="375"/>
  <c r="J110" i="375"/>
  <c r="F110" i="375"/>
  <c r="I110" i="375"/>
  <c r="G9" i="378"/>
  <c r="J9" i="378"/>
  <c r="F9" i="378"/>
  <c r="I9" i="378"/>
  <c r="F20" i="379"/>
  <c r="I94" i="356"/>
  <c r="F97" i="356"/>
  <c r="J97" i="356"/>
  <c r="F11" i="357"/>
  <c r="J11" i="357"/>
  <c r="I12" i="357"/>
  <c r="I100" i="357"/>
  <c r="I8" i="359"/>
  <c r="F12" i="359"/>
  <c r="J12" i="359"/>
  <c r="I97" i="359"/>
  <c r="F100" i="359"/>
  <c r="J100" i="359"/>
  <c r="F9" i="360"/>
  <c r="J9" i="360"/>
  <c r="F54" i="360"/>
  <c r="F94" i="360"/>
  <c r="J94" i="360"/>
  <c r="I8" i="361"/>
  <c r="F12" i="361"/>
  <c r="J12" i="361"/>
  <c r="I97" i="361"/>
  <c r="F100" i="361"/>
  <c r="J100" i="361"/>
  <c r="F10" i="362"/>
  <c r="J10" i="362"/>
  <c r="I12" i="362"/>
  <c r="F43" i="362"/>
  <c r="J43" i="362"/>
  <c r="F11" i="363"/>
  <c r="J11" i="363"/>
  <c r="I12" i="363"/>
  <c r="F8" i="364"/>
  <c r="J8" i="364"/>
  <c r="I94" i="364"/>
  <c r="I98" i="364"/>
  <c r="F101" i="364"/>
  <c r="J101" i="364"/>
  <c r="F9" i="365"/>
  <c r="J9" i="365"/>
  <c r="I11" i="365"/>
  <c r="I127" i="365"/>
  <c r="F130" i="365"/>
  <c r="J130" i="365"/>
  <c r="F9" i="366"/>
  <c r="J9" i="366"/>
  <c r="I11" i="366"/>
  <c r="F74" i="366"/>
  <c r="F114" i="366"/>
  <c r="J114" i="366"/>
  <c r="I8" i="367"/>
  <c r="F12" i="367"/>
  <c r="J12" i="367"/>
  <c r="F97" i="367"/>
  <c r="J8" i="368"/>
  <c r="I11" i="368"/>
  <c r="I12" i="368"/>
  <c r="J97" i="368"/>
  <c r="J100" i="368"/>
  <c r="F100" i="368"/>
  <c r="F75" i="369"/>
  <c r="F130" i="369"/>
  <c r="I8" i="370"/>
  <c r="J9" i="370"/>
  <c r="I12" i="370"/>
  <c r="J12" i="371"/>
  <c r="F12" i="371"/>
  <c r="I12" i="371"/>
  <c r="G97" i="372"/>
  <c r="J97" i="372"/>
  <c r="F97" i="372"/>
  <c r="I97" i="372"/>
  <c r="G12" i="374"/>
  <c r="J12" i="374"/>
  <c r="F12" i="374"/>
  <c r="I12" i="374"/>
  <c r="G48" i="374"/>
  <c r="J48" i="374"/>
  <c r="F48" i="374"/>
  <c r="I48" i="374"/>
  <c r="F20" i="375"/>
  <c r="G12" i="377"/>
  <c r="J12" i="377"/>
  <c r="F12" i="377"/>
  <c r="I12" i="377"/>
  <c r="G110" i="378"/>
  <c r="J110" i="378"/>
  <c r="F110" i="378"/>
  <c r="I110" i="378"/>
  <c r="F12" i="357"/>
  <c r="F100" i="357"/>
  <c r="F97" i="359"/>
  <c r="F11" i="360"/>
  <c r="F97" i="361"/>
  <c r="F12" i="362"/>
  <c r="F45" i="362"/>
  <c r="F12" i="363"/>
  <c r="F94" i="364"/>
  <c r="F98" i="364"/>
  <c r="F11" i="365"/>
  <c r="F127" i="365"/>
  <c r="F11" i="366"/>
  <c r="F8" i="367"/>
  <c r="F8" i="368"/>
  <c r="J11" i="368"/>
  <c r="F97" i="368"/>
  <c r="I100" i="368"/>
  <c r="J10" i="369"/>
  <c r="F10" i="369"/>
  <c r="F9" i="370"/>
  <c r="J12" i="370"/>
  <c r="G11" i="371"/>
  <c r="J11" i="371"/>
  <c r="F11" i="371"/>
  <c r="G99" i="371"/>
  <c r="J99" i="371"/>
  <c r="F99" i="371"/>
  <c r="G12" i="372"/>
  <c r="J12" i="372"/>
  <c r="F12" i="372"/>
  <c r="G11" i="373"/>
  <c r="J11" i="373"/>
  <c r="F11" i="373"/>
  <c r="I11" i="373"/>
  <c r="F20" i="378"/>
  <c r="G9" i="379"/>
  <c r="J9" i="379"/>
  <c r="F9" i="379"/>
  <c r="I9" i="379"/>
  <c r="F100" i="372"/>
  <c r="J100" i="372"/>
  <c r="F9" i="373"/>
  <c r="J9" i="373"/>
  <c r="F110" i="373"/>
  <c r="J110" i="373"/>
  <c r="F10" i="374"/>
  <c r="J10" i="374"/>
  <c r="F8" i="375"/>
  <c r="J8" i="375"/>
  <c r="F11" i="377"/>
  <c r="J11" i="377"/>
  <c r="F8" i="378"/>
  <c r="J8" i="378"/>
  <c r="F8" i="379"/>
  <c r="J8" i="379"/>
  <c r="F10" i="380"/>
  <c r="J10" i="380"/>
</calcChain>
</file>

<file path=xl/sharedStrings.xml><?xml version="1.0" encoding="utf-8"?>
<sst xmlns="http://schemas.openxmlformats.org/spreadsheetml/2006/main" count="16325" uniqueCount="533">
  <si>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</si>
  <si>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</si>
  <si>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</si>
  <si>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</si>
  <si>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</si>
  <si>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</si>
  <si>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</si>
  <si>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</si>
  <si>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</si>
  <si>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</si>
  <si>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</si>
  <si>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</si>
  <si>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</si>
  <si>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</si>
  <si>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</si>
  <si>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</si>
  <si>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</si>
  <si>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</si>
  <si>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</si>
  <si>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</si>
  <si>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</si>
  <si>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</si>
  <si>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</si>
  <si>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</si>
  <si>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</si>
  <si>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</si>
  <si>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</si>
  <si>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</si>
  <si>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</si>
  <si>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</si>
  <si>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</si>
  <si>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</si>
  <si>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</si>
  <si>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</si>
  <si>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</si>
  <si>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</si>
  <si>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</si>
  <si>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</si>
  <si>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</si>
  <si>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</si>
  <si>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</si>
  <si>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</si>
  <si>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</si>
  <si>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</si>
  <si>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</si>
  <si>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</si>
  <si>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</si>
  <si>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</si>
  <si>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</si>
  <si>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</si>
  <si>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</si>
  <si>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</si>
  <si>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</si>
  <si>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</si>
  <si>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</si>
  <si>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</si>
  <si>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</si>
  <si>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</si>
  <si>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</si>
  <si>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</si>
  <si>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</si>
  <si>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</si>
  <si>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</si>
  <si>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</si>
  <si>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</si>
  <si>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</si>
  <si>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</si>
  <si>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</si>
  <si>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</si>
  <si>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</si>
  <si>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</si>
  <si>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</si>
  <si>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</si>
  <si>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</si>
  <si>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</si>
  <si>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</si>
  <si>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</si>
  <si>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</si>
  <si>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</si>
  <si>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</si>
  <si>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</si>
  <si>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</si>
  <si>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</si>
  <si>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</si>
  <si>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</si>
  <si>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</si>
  <si>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</si>
  <si>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</si>
  <si>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</si>
  <si>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</si>
  <si>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</si>
  <si>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</si>
  <si>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</si>
  <si>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</si>
  <si>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</si>
  <si>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</si>
  <si>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</si>
  <si>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</si>
  <si>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</si>
  <si>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</si>
  <si>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</si>
  <si>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</si>
  <si>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</si>
  <si>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01.03.2022 года (начало размещения - с 01.04.2022).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</si>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</sst>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33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1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5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20" fillId="4" borderId="114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09" xfId="1" applyFont="1" applyFill="1" applyBorder="1" applyAlignment="1">
      <alignment horizontal="center" vertical="center" wrapText="1"/>
    </xf>
    <xf numFmtId="0" fontId="16" fillId="4" borderId="110" xfId="1" applyFont="1" applyFill="1" applyBorder="1" applyAlignment="1">
      <alignment horizontal="center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0" fillId="4" borderId="95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19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0" xfId="3" applyFont="1" applyFill="1" applyBorder="1" applyAlignment="1">
      <alignment horizontal="center" vertical="center" wrapText="1"/>
    </xf>
    <xf numFmtId="0" fontId="20" fillId="6" borderId="12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80" xfId="3" applyFont="1" applyFill="1" applyBorder="1" applyAlignment="1">
      <alignment horizontal="center" vertical="center" wrapText="1"/>
    </xf>
    <xf numFmtId="0" fontId="20" fillId="6" borderId="81" xfId="3" applyFont="1" applyFill="1" applyBorder="1" applyAlignment="1">
      <alignment horizontal="center" vertical="center" wrapText="1"/>
    </xf>
    <xf numFmtId="0" fontId="9" fillId="8" borderId="77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center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0" fontId="20" fillId="4" borderId="128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31" xfId="1" applyFont="1" applyFill="1" applyBorder="1" applyAlignment="1">
      <alignment horizontal="left" vertical="center"/>
    </xf>
    <xf numFmtId="4" fontId="18" fillId="2" borderId="132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4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165" fontId="20" fillId="9" borderId="135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2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165" fontId="20" fillId="9" borderId="135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165" fontId="18" fillId="5" borderId="114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82" xfId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20" fillId="4" borderId="14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46" xfId="1" applyNumberFormat="1" applyFont="1" applyFill="1" applyBorder="1" applyAlignment="1">
      <alignment horizontal="center" vertical="center"/>
    </xf>
    <xf numFmtId="4" fontId="18" fillId="4" borderId="147" xfId="1" applyNumberFormat="1" applyFont="1" applyFill="1" applyBorder="1" applyAlignment="1">
      <alignment horizontal="center" vertical="center"/>
    </xf>
    <xf numFmtId="4" fontId="18" fillId="4" borderId="14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20" fillId="6" borderId="149" xfId="3" applyFont="1" applyFill="1" applyBorder="1" applyAlignment="1">
      <alignment horizontal="center" vertical="center" wrapText="1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8" borderId="97" xfId="3" applyFont="1" applyFill="1" applyBorder="1" applyAlignment="1">
      <alignment horizontal="left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74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4" fontId="9" fillId="8" borderId="77" xfId="3" applyNumberFormat="1" applyFont="1" applyFill="1" applyBorder="1" applyAlignment="1">
      <alignment horizontal="center" vertical="center" wrapText="1"/>
    </xf>
    <xf numFmtId="0" fontId="9" fillId="8" borderId="99" xfId="3" applyFont="1" applyFill="1" applyBorder="1" applyAlignment="1">
      <alignment horizontal="left" vertical="center" wrapText="1"/>
    </xf>
    <xf numFmtId="0" fontId="9" fillId="8" borderId="100" xfId="3" applyFont="1" applyFill="1" applyBorder="1" applyAlignment="1">
      <alignment horizontal="left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151" xfId="3" applyFont="1" applyFill="1" applyBorder="1" applyAlignment="1">
      <alignment horizontal="left" vertical="center" wrapText="1"/>
    </xf>
    <xf numFmtId="0" fontId="9" fillId="8" borderId="152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9" xfId="3" applyFont="1" applyFill="1" applyBorder="1" applyAlignment="1">
      <alignment horizontal="center" vertical="center" wrapText="1"/>
    </xf>
    <xf numFmtId="4" fontId="9" fillId="8" borderId="144" xfId="3" applyNumberFormat="1" applyFont="1" applyFill="1" applyBorder="1" applyAlignment="1">
      <alignment horizontal="center" vertical="center" wrapText="1"/>
    </xf>
    <xf numFmtId="0" fontId="9" fillId="8" borderId="87" xfId="3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10" fillId="3" borderId="80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6" fillId="4" borderId="76" xfId="1" applyFont="1" applyFill="1" applyBorder="1" applyAlignment="1">
      <alignment horizontal="center" vertical="center" wrapText="1"/>
    </xf>
    <xf numFmtId="0" fontId="16" fillId="4" borderId="81" xfId="1" applyFont="1" applyFill="1" applyBorder="1" applyAlignment="1">
      <alignment horizontal="center" vertical="center" wrapText="1"/>
    </xf>
    <xf numFmtId="4" fontId="18" fillId="2" borderId="153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0" fontId="9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44" xfId="1" applyNumberFormat="1" applyFont="1" applyFill="1" applyBorder="1" applyAlignment="1">
      <alignment horizontal="center" vertical="center"/>
    </xf>
    <xf numFmtId="4" fontId="20" fillId="2" borderId="87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97" xfId="1" applyNumberFormat="1" applyFont="1" applyFill="1" applyBorder="1" applyAlignment="1">
      <alignment horizontal="center" vertical="center"/>
    </xf>
    <xf numFmtId="4" fontId="20" fillId="2" borderId="127" xfId="1" applyNumberFormat="1" applyFont="1" applyFill="1" applyBorder="1" applyAlignment="1">
      <alignment horizontal="center" vertical="center"/>
    </xf>
    <xf numFmtId="4" fontId="20" fillId="2" borderId="98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4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144" xfId="1" applyNumberFormat="1" applyFont="1" applyFill="1" applyBorder="1" applyAlignment="1">
      <alignment vertical="center"/>
    </xf>
    <xf numFmtId="4" fontId="18" fillId="2" borderId="87" xfId="1" applyNumberFormat="1" applyFont="1" applyFill="1" applyBorder="1" applyAlignment="1">
      <alignment vertical="center"/>
    </xf>
    <xf numFmtId="165" fontId="9" fillId="5" borderId="119" xfId="2" applyNumberFormat="1" applyFont="1" applyFill="1" applyBorder="1" applyAlignment="1" applyProtection="1">
      <alignment horizontal="center" vertical="center" wrapText="1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89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0" fontId="10" fillId="3" borderId="102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51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9" borderId="91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Y10" sqref="Y10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"&amp;MIN(F56:J87)&amp;" до "&amp;MAX(F56:J87)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24" customHeight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41940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41940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50328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12744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21240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27000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4320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44190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7092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93">
        <v>4608</v>
      </c>
      <c r="G74" s="94"/>
      <c r="H74" s="94"/>
      <c r="I74" s="94"/>
      <c r="J74" s="95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3"/>
      <c r="F75" s="59">
        <v>33030</v>
      </c>
      <c r="G75" s="59"/>
      <c r="H75" s="59"/>
      <c r="I75" s="59"/>
      <c r="J75" s="59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30060</v>
      </c>
      <c r="G76" s="59"/>
      <c r="H76" s="59"/>
      <c r="I76" s="59"/>
      <c r="J76" s="5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3"/>
      <c r="F77" s="59">
        <v>79920</v>
      </c>
      <c r="G77" s="59"/>
      <c r="H77" s="59"/>
      <c r="I77" s="59"/>
      <c r="J77" s="5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80">
        <v>24480</v>
      </c>
      <c r="G78" s="81"/>
      <c r="H78" s="81"/>
      <c r="I78" s="81"/>
      <c r="J78" s="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79920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95904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41040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13680</v>
      </c>
      <c r="G87" s="68"/>
      <c r="H87" s="68"/>
      <c r="I87" s="68"/>
      <c r="J87" s="69"/>
    </row>
    <row r="88" spans="1:10" ht="36" customHeight="1" thickBot="1" x14ac:dyDescent="0.3">
      <c r="B88" s="98" t="s">
        <v>187</v>
      </c>
      <c r="C88" s="99"/>
      <c r="D88" s="99"/>
      <c r="E88" s="100"/>
      <c r="F88" s="101"/>
      <c r="G88" s="102"/>
      <c r="H88" s="102"/>
      <c r="I88" s="102"/>
      <c r="J88" s="103"/>
    </row>
    <row r="89" spans="1:10" ht="22.5" customHeight="1" thickBot="1" x14ac:dyDescent="0.3">
      <c r="A89" s="7" t="s">
        <v>111</v>
      </c>
      <c r="B89" s="104" t="s">
        <v>188</v>
      </c>
      <c r="C89" s="105"/>
      <c r="D89" s="105"/>
      <c r="E89" s="105"/>
      <c r="F89" s="105"/>
      <c r="G89" s="105"/>
      <c r="H89" s="105"/>
      <c r="I89" s="105"/>
      <c r="J89" s="106"/>
    </row>
    <row r="90" spans="1:10" ht="36" customHeight="1" x14ac:dyDescent="0.25">
      <c r="B90" s="107" t="s">
        <v>189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75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21600</v>
      </c>
      <c r="G94" s="114">
        <f>H94*1.1</f>
        <v>19800</v>
      </c>
      <c r="H94" s="114">
        <v>18000</v>
      </c>
      <c r="I94" s="114">
        <f>H94*0.75</f>
        <v>13500</v>
      </c>
      <c r="J94" s="115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83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6">
        <v>3564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41472</v>
      </c>
      <c r="G97" s="114">
        <f>H97*1.1</f>
        <v>38016</v>
      </c>
      <c r="H97" s="114">
        <v>34560</v>
      </c>
      <c r="I97" s="114">
        <f>H97*0.75</f>
        <v>25920</v>
      </c>
      <c r="J97" s="115">
        <f>H97*0.5</f>
        <v>17280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83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7200</v>
      </c>
      <c r="G99" s="68"/>
      <c r="H99" s="68"/>
      <c r="I99" s="68"/>
      <c r="J99" s="69"/>
    </row>
    <row r="100" spans="1:10" ht="40.5" customHeight="1" thickBot="1" x14ac:dyDescent="0.3">
      <c r="B100" s="76" t="s">
        <v>199</v>
      </c>
      <c r="C100" s="77"/>
      <c r="D100" s="77"/>
      <c r="E100" s="54"/>
      <c r="F100" s="117">
        <f>H100*1.2</f>
        <v>10195.199999999999</v>
      </c>
      <c r="G100" s="117">
        <f>H100*1.1</f>
        <v>9345.6</v>
      </c>
      <c r="H100" s="117">
        <v>8496</v>
      </c>
      <c r="I100" s="117">
        <f>H100*0.75</f>
        <v>6372</v>
      </c>
      <c r="J100" s="117">
        <f>H100*0.5</f>
        <v>4248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60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137"/>
      <c r="C7" s="138"/>
      <c r="D7" s="138"/>
      <c r="E7" s="139"/>
      <c r="F7" s="140"/>
      <c r="G7" s="141"/>
      <c r="H7" s="141"/>
      <c r="I7" s="1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3">
        <v>24120</v>
      </c>
      <c r="G8" s="144"/>
      <c r="H8" s="144"/>
      <c r="I8" s="1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6"/>
      <c r="G10" s="146"/>
      <c r="H10" s="146"/>
      <c r="I10" s="147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3">
        <v>30168</v>
      </c>
      <c r="G11" s="144"/>
      <c r="H11" s="144"/>
      <c r="I11" s="1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8"/>
      <c r="G13" s="149"/>
      <c r="H13" s="149"/>
      <c r="I13" s="150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1">
        <v>6048</v>
      </c>
      <c r="G14" s="144"/>
      <c r="H14" s="144"/>
      <c r="I14" s="145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2">
        <v>8640</v>
      </c>
      <c r="G15" s="153"/>
      <c r="H15" s="153"/>
      <c r="I15" s="154"/>
    </row>
    <row r="16" spans="1:9" ht="24" customHeight="1" thickBot="1" x14ac:dyDescent="0.3">
      <c r="A16" s="7"/>
      <c r="B16" s="27"/>
      <c r="C16" s="38"/>
      <c r="D16" s="38"/>
      <c r="E16" s="39"/>
      <c r="F16" s="148"/>
      <c r="G16" s="149"/>
      <c r="H16" s="149"/>
      <c r="I16" s="150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3">
        <v>360</v>
      </c>
      <c r="G17" s="144"/>
      <c r="H17" s="144"/>
      <c r="I17" s="145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5"/>
      <c r="C19" s="156"/>
      <c r="D19" s="156"/>
      <c r="E19" s="157"/>
      <c r="F19" s="158"/>
      <c r="G19" s="159"/>
      <c r="H19" s="159"/>
      <c r="I19" s="160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42120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18072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36108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36115.199999999997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6048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9"/>
    </row>
    <row r="68" spans="1:9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7092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30096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9216</v>
      </c>
      <c r="G73" s="68"/>
      <c r="H73" s="68"/>
      <c r="I73" s="69"/>
    </row>
    <row r="74" spans="1:9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9"/>
    </row>
    <row r="75" spans="1:9" ht="36" customHeight="1" x14ac:dyDescent="0.25">
      <c r="B75" s="84" t="s">
        <v>174</v>
      </c>
      <c r="C75" s="85"/>
      <c r="D75" s="85"/>
      <c r="E75" s="86"/>
      <c r="F75" s="67">
        <v>27000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24030</v>
      </c>
      <c r="G76" s="68"/>
      <c r="H76" s="68"/>
      <c r="I76" s="69"/>
    </row>
    <row r="77" spans="1:9" ht="36" customHeight="1" x14ac:dyDescent="0.25">
      <c r="A77" s="132" t="s">
        <v>113</v>
      </c>
      <c r="B77" s="78" t="s">
        <v>212</v>
      </c>
      <c r="C77" s="79"/>
      <c r="D77" s="79"/>
      <c r="E77" s="36"/>
      <c r="F77" s="67">
        <v>25920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51120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42480</v>
      </c>
      <c r="G80" s="68"/>
      <c r="H80" s="68"/>
      <c r="I80" s="69"/>
    </row>
    <row r="81" spans="1:9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50976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8640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8640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59040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42480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12960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2"/>
    </row>
    <row r="94" spans="1:9" ht="36" customHeight="1" x14ac:dyDescent="0.25">
      <c r="A94" s="132" t="s">
        <v>111</v>
      </c>
      <c r="B94" s="76" t="s">
        <v>223</v>
      </c>
      <c r="C94" s="77"/>
      <c r="D94" s="77"/>
      <c r="E94" s="54"/>
      <c r="F94" s="67">
        <v>17352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16380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8856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24480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23040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12960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17352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customHeight="1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72" customFormat="1" ht="27" customHeight="1" x14ac:dyDescent="0.25">
      <c r="A110" s="132" t="s">
        <v>113</v>
      </c>
      <c r="B110" s="126" t="s">
        <v>227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18" customHeight="1" x14ac:dyDescent="0.25"/>
  </sheetData>
  <sheetProtection selectLockedCells="1" selectUnlockedCells="1"/>
  <mergeCells count="213">
    <mergeCell ref="B111:I111"/>
    <mergeCell ref="B107:E107"/>
    <mergeCell ref="F107:I107"/>
    <mergeCell ref="B108:E108"/>
    <mergeCell ref="F108:I108"/>
    <mergeCell ref="B109:I109"/>
    <mergeCell ref="B110:I110"/>
    <mergeCell ref="B104:E104"/>
    <mergeCell ref="F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6" width="24.7109375" style="131" customWidth="1"/>
    <col min="7" max="7" width="63.5703125" style="131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73" t="s">
        <v>5</v>
      </c>
      <c r="C2" s="173"/>
      <c r="D2" s="173"/>
      <c r="E2" s="173"/>
      <c r="F2" s="173"/>
      <c r="G2" s="173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74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75"/>
      <c r="G6" s="176"/>
    </row>
    <row r="7" spans="1:7" ht="24" customHeight="1" thickBot="1" x14ac:dyDescent="0.3">
      <c r="B7" s="137"/>
      <c r="C7" s="138"/>
      <c r="D7" s="138"/>
      <c r="E7" s="139"/>
      <c r="F7" s="177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78">
        <v>15012</v>
      </c>
      <c r="G8" s="179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0">
        <v>21024</v>
      </c>
      <c r="G9" s="181"/>
    </row>
    <row r="10" spans="1:7" ht="36" customHeight="1" thickBot="1" x14ac:dyDescent="0.3">
      <c r="B10" s="27"/>
      <c r="C10" s="38"/>
      <c r="D10" s="38"/>
      <c r="E10" s="39"/>
      <c r="F10" s="177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78">
        <v>16524</v>
      </c>
      <c r="G11" s="179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0">
        <v>23184</v>
      </c>
      <c r="G12" s="181"/>
    </row>
    <row r="13" spans="1:7" ht="24" customHeight="1" thickBot="1" x14ac:dyDescent="0.3">
      <c r="B13" s="27"/>
      <c r="C13" s="38"/>
      <c r="D13" s="38"/>
      <c r="E13" s="39"/>
      <c r="F13" s="177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2">
        <v>3240</v>
      </c>
      <c r="G14" s="183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84">
        <v>5040</v>
      </c>
      <c r="G15" s="185"/>
    </row>
    <row r="16" spans="1:7" ht="24" customHeight="1" thickBot="1" x14ac:dyDescent="0.3">
      <c r="B16" s="27"/>
      <c r="C16" s="38"/>
      <c r="D16" s="38"/>
      <c r="E16" s="39"/>
      <c r="F16" s="177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900</v>
      </c>
      <c r="G17" s="183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77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87" t="str">
        <f>"Цена от "&amp;MIN($F$21:F40)&amp;" до "&amp;MAX($F$21:F40)</f>
        <v>Цена от 2520 до 50400</v>
      </c>
      <c r="G20" s="188"/>
    </row>
    <row r="21" spans="1:7" ht="36" customHeight="1" outlineLevel="1" x14ac:dyDescent="0.25">
      <c r="B21" s="52" t="s">
        <v>122</v>
      </c>
      <c r="C21" s="53"/>
      <c r="D21" s="53"/>
      <c r="E21" s="54"/>
      <c r="F21" s="189">
        <v>2520</v>
      </c>
      <c r="G21" s="190"/>
    </row>
    <row r="22" spans="1:7" ht="36" customHeight="1" outlineLevel="1" x14ac:dyDescent="0.25">
      <c r="B22" s="52" t="s">
        <v>123</v>
      </c>
      <c r="C22" s="53"/>
      <c r="D22" s="53"/>
      <c r="E22" s="54"/>
      <c r="F22" s="186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86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86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86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86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86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86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86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86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86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86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86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86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86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86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86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86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86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86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1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89">
        <v>1512</v>
      </c>
      <c r="G42" s="190"/>
    </row>
    <row r="43" spans="2:7" ht="36" customHeight="1" x14ac:dyDescent="0.25">
      <c r="B43" s="76" t="s">
        <v>210</v>
      </c>
      <c r="C43" s="77"/>
      <c r="D43" s="77"/>
      <c r="E43" s="54"/>
      <c r="F43" s="186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86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86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86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86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86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86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86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2">
        <v>12960</v>
      </c>
      <c r="G51" s="193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194" t="s">
        <v>211</v>
      </c>
      <c r="C54" s="195"/>
      <c r="D54" s="195"/>
      <c r="E54" s="196"/>
      <c r="F54" s="197" t="str">
        <f>"Цена от "&amp;MIN(F56,F60:G61,F94,F62:G73)&amp;" до "&amp;MAX(F56,F60:G61,F94,F62:G73)</f>
        <v>Цена от 1440 до 27648</v>
      </c>
      <c r="G54" s="198"/>
    </row>
    <row r="55" spans="1:7" ht="24" customHeight="1" thickBot="1" x14ac:dyDescent="0.3">
      <c r="B55" s="27"/>
      <c r="C55" s="38"/>
      <c r="D55" s="38"/>
      <c r="E55" s="39"/>
      <c r="F55" s="177"/>
      <c r="G55" s="40"/>
    </row>
    <row r="56" spans="1:7" ht="36" customHeight="1" x14ac:dyDescent="0.25">
      <c r="B56" s="76" t="s">
        <v>156</v>
      </c>
      <c r="C56" s="77"/>
      <c r="D56" s="77"/>
      <c r="E56" s="54"/>
      <c r="F56" s="182">
        <v>7560</v>
      </c>
      <c r="G56" s="183"/>
    </row>
    <row r="57" spans="1:7" ht="36" customHeight="1" thickBot="1" x14ac:dyDescent="0.3">
      <c r="B57" s="84" t="s">
        <v>157</v>
      </c>
      <c r="C57" s="85"/>
      <c r="D57" s="85"/>
      <c r="E57" s="86"/>
      <c r="F57" s="184">
        <v>756</v>
      </c>
      <c r="G57" s="185"/>
    </row>
    <row r="58" spans="1:7" ht="36" customHeight="1" thickBot="1" x14ac:dyDescent="0.3">
      <c r="B58" s="84" t="s">
        <v>158</v>
      </c>
      <c r="C58" s="85"/>
      <c r="D58" s="85"/>
      <c r="E58" s="86"/>
      <c r="F58" s="184">
        <v>1890</v>
      </c>
      <c r="G58" s="185"/>
    </row>
    <row r="59" spans="1:7" ht="24" customHeight="1" thickBot="1" x14ac:dyDescent="0.3">
      <c r="B59" s="27"/>
      <c r="C59" s="38"/>
      <c r="D59" s="38"/>
      <c r="E59" s="39"/>
      <c r="F59" s="177"/>
      <c r="G59" s="40"/>
    </row>
    <row r="60" spans="1:7" ht="36" customHeight="1" x14ac:dyDescent="0.25">
      <c r="A60" s="7" t="s">
        <v>111</v>
      </c>
      <c r="B60" s="78" t="s">
        <v>159</v>
      </c>
      <c r="C60" s="79"/>
      <c r="D60" s="79"/>
      <c r="E60" s="36"/>
      <c r="F60" s="182">
        <v>5040</v>
      </c>
      <c r="G60" s="183"/>
    </row>
    <row r="61" spans="1:7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2520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3240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23040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27648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1440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3240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86">
        <v>5040</v>
      </c>
      <c r="G67" s="67"/>
    </row>
    <row r="68" spans="1:7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186">
        <v>7200</v>
      </c>
      <c r="G68" s="67"/>
    </row>
    <row r="69" spans="1:7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3240</v>
      </c>
      <c r="G69" s="67"/>
    </row>
    <row r="70" spans="1:7" ht="36" customHeight="1" x14ac:dyDescent="0.25">
      <c r="B70" s="52" t="s">
        <v>169</v>
      </c>
      <c r="C70" s="96"/>
      <c r="D70" s="96"/>
      <c r="E70" s="97"/>
      <c r="F70" s="186">
        <v>11160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86">
        <v>7560</v>
      </c>
      <c r="G71" s="67"/>
    </row>
    <row r="72" spans="1:7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23040</v>
      </c>
      <c r="G72" s="67"/>
    </row>
    <row r="73" spans="1:7" ht="36" customHeight="1" x14ac:dyDescent="0.25">
      <c r="A73" s="7" t="s">
        <v>111</v>
      </c>
      <c r="B73" s="76" t="s">
        <v>172</v>
      </c>
      <c r="C73" s="77"/>
      <c r="D73" s="77"/>
      <c r="E73" s="54"/>
      <c r="F73" s="186">
        <v>6480</v>
      </c>
      <c r="G73" s="67"/>
    </row>
    <row r="74" spans="1:7" ht="36" customHeight="1" x14ac:dyDescent="0.25">
      <c r="B74" s="76" t="s">
        <v>173</v>
      </c>
      <c r="C74" s="77"/>
      <c r="D74" s="77"/>
      <c r="E74" s="54"/>
      <c r="F74" s="186">
        <v>1512</v>
      </c>
      <c r="G74" s="67"/>
    </row>
    <row r="75" spans="1:7" ht="36" customHeight="1" x14ac:dyDescent="0.25">
      <c r="B75" s="76" t="s">
        <v>228</v>
      </c>
      <c r="C75" s="77"/>
      <c r="D75" s="77"/>
      <c r="E75" s="54"/>
      <c r="F75" s="186">
        <v>6030</v>
      </c>
      <c r="G75" s="67"/>
    </row>
    <row r="76" spans="1:7" ht="36" customHeight="1" x14ac:dyDescent="0.25">
      <c r="B76" s="76" t="s">
        <v>175</v>
      </c>
      <c r="C76" s="77"/>
      <c r="D76" s="77"/>
      <c r="E76" s="53"/>
      <c r="F76" s="186">
        <v>6030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7200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3600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5040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32400</v>
      </c>
      <c r="G80" s="67"/>
    </row>
    <row r="81" spans="1:7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38880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2160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7200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32400</v>
      </c>
      <c r="G86" s="67"/>
    </row>
    <row r="87" spans="1:7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4">
        <v>9360</v>
      </c>
      <c r="G87" s="185"/>
    </row>
    <row r="88" spans="1:7" ht="36" customHeight="1" thickBot="1" x14ac:dyDescent="0.3">
      <c r="B88" s="164" t="s">
        <v>187</v>
      </c>
      <c r="C88" s="165"/>
      <c r="D88" s="165"/>
      <c r="E88" s="166"/>
      <c r="F88" s="164"/>
      <c r="G88" s="165"/>
    </row>
    <row r="89" spans="1:7" ht="22.5" customHeight="1" thickBot="1" x14ac:dyDescent="0.3">
      <c r="B89" s="167" t="s">
        <v>188</v>
      </c>
      <c r="C89" s="168"/>
      <c r="D89" s="168"/>
      <c r="E89" s="168"/>
      <c r="F89" s="167"/>
      <c r="G89" s="169"/>
    </row>
    <row r="90" spans="1:7" ht="36" customHeight="1" thickBot="1" x14ac:dyDescent="0.3">
      <c r="B90" s="34" t="s">
        <v>189</v>
      </c>
      <c r="C90" s="170"/>
      <c r="D90" s="170"/>
      <c r="E90" s="171"/>
      <c r="F90" s="199">
        <v>60</v>
      </c>
      <c r="G90" s="200"/>
    </row>
    <row r="91" spans="1:7" ht="36" customHeight="1" thickBot="1" x14ac:dyDescent="0.3">
      <c r="B91" s="76" t="s">
        <v>190</v>
      </c>
      <c r="C91" s="77"/>
      <c r="D91" s="77"/>
      <c r="E91" s="54"/>
      <c r="F91" s="184">
        <v>60</v>
      </c>
      <c r="G91" s="185"/>
    </row>
    <row r="92" spans="1:7" ht="36" customHeight="1" thickBot="1" x14ac:dyDescent="0.3">
      <c r="B92" s="76" t="s">
        <v>191</v>
      </c>
      <c r="C92" s="77"/>
      <c r="D92" s="77"/>
      <c r="E92" s="54"/>
      <c r="F92" s="184">
        <v>120</v>
      </c>
      <c r="G92" s="185"/>
    </row>
    <row r="93" spans="1:7" ht="36" customHeight="1" thickBot="1" x14ac:dyDescent="0.3">
      <c r="B93" s="18" t="s">
        <v>192</v>
      </c>
      <c r="C93" s="19"/>
      <c r="D93" s="19"/>
      <c r="E93" s="20"/>
      <c r="F93" s="110"/>
      <c r="G93" s="111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86">
        <v>6480</v>
      </c>
      <c r="G94" s="201"/>
    </row>
    <row r="95" spans="1:7" ht="36" customHeight="1" x14ac:dyDescent="0.25">
      <c r="A95" s="7" t="s">
        <v>111</v>
      </c>
      <c r="B95" s="76" t="s">
        <v>194</v>
      </c>
      <c r="C95" s="77"/>
      <c r="D95" s="77"/>
      <c r="E95" s="54"/>
      <c r="F95" s="186">
        <v>3960</v>
      </c>
      <c r="G95" s="67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86">
        <v>1080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86">
        <v>9360</v>
      </c>
      <c r="G97" s="201"/>
    </row>
    <row r="98" spans="1:7" ht="36" customHeight="1" x14ac:dyDescent="0.25">
      <c r="A98" s="7" t="s">
        <v>113</v>
      </c>
      <c r="B98" s="76" t="s">
        <v>197</v>
      </c>
      <c r="C98" s="77"/>
      <c r="D98" s="77"/>
      <c r="E98" s="54"/>
      <c r="F98" s="186">
        <v>5760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86">
        <v>2160</v>
      </c>
      <c r="G99" s="67"/>
    </row>
    <row r="100" spans="1:7" ht="36" customHeight="1" thickBot="1" x14ac:dyDescent="0.3">
      <c r="B100" s="76" t="s">
        <v>199</v>
      </c>
      <c r="C100" s="77"/>
      <c r="D100" s="77"/>
      <c r="E100" s="54"/>
      <c r="F100" s="186">
        <v>6480</v>
      </c>
      <c r="G100" s="67"/>
    </row>
    <row r="101" spans="1:7" ht="54" customHeight="1" thickBot="1" x14ac:dyDescent="0.3">
      <c r="B101" s="18" t="s">
        <v>200</v>
      </c>
      <c r="C101" s="19"/>
      <c r="D101" s="19"/>
      <c r="E101" s="20"/>
      <c r="F101" s="202"/>
      <c r="G101" s="110"/>
    </row>
    <row r="102" spans="1:7" ht="28.5" customHeight="1" thickBot="1" x14ac:dyDescent="0.3">
      <c r="B102" s="118" t="s">
        <v>188</v>
      </c>
      <c r="C102" s="119"/>
      <c r="D102" s="119"/>
      <c r="E102" s="119"/>
      <c r="F102" s="119"/>
      <c r="G102" s="119"/>
    </row>
    <row r="103" spans="1:7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</row>
    <row r="104" spans="1:7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</row>
    <row r="105" spans="1:7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</row>
    <row r="106" spans="1:7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</row>
    <row r="107" spans="1:7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</row>
    <row r="108" spans="1:7" ht="24" customHeight="1" thickBot="1" x14ac:dyDescent="0.3">
      <c r="B108" s="27"/>
      <c r="C108" s="38"/>
      <c r="D108" s="38"/>
      <c r="E108" s="39"/>
      <c r="F108" s="177"/>
      <c r="G108" s="40"/>
    </row>
    <row r="109" spans="1:7" ht="18" customHeight="1" x14ac:dyDescent="0.25">
      <c r="B109" s="121"/>
      <c r="C109" s="122"/>
      <c r="D109" s="122"/>
      <c r="E109" s="122"/>
      <c r="F109" s="123"/>
      <c r="G109" s="123"/>
    </row>
    <row r="110" spans="1:7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</row>
    <row r="111" spans="1:7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</row>
    <row r="112" spans="1:7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</row>
    <row r="113" spans="1:7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</row>
    <row r="114" spans="1:7" ht="18" customHeight="1" x14ac:dyDescent="0.25"/>
  </sheetData>
  <sheetProtection selectLockedCells="1" selectUnlockedCells="1"/>
  <mergeCells count="215">
    <mergeCell ref="B110:G110"/>
    <mergeCell ref="B111:G111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G102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1" activePane="bottomLeft" state="frozen"/>
      <selection activeCell="B11" sqref="B11:E11"/>
      <selection pane="bottomLeft" activeCell="P45" sqref="P4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77" t="s">
        <v>153</v>
      </c>
      <c r="G52" s="203"/>
      <c r="H52" s="203"/>
      <c r="I52" s="203"/>
      <c r="J52" s="204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59472</v>
      </c>
      <c r="G54" s="206"/>
      <c r="H54" s="206"/>
      <c r="I54" s="206"/>
      <c r="J54" s="207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thickBot="1" x14ac:dyDescent="0.3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78" t="s">
        <v>159</v>
      </c>
      <c r="C60" s="79"/>
      <c r="D60" s="79"/>
      <c r="E60" s="36"/>
      <c r="F60" s="80">
        <v>14166</v>
      </c>
      <c r="G60" s="81"/>
      <c r="H60" s="81"/>
      <c r="I60" s="81"/>
      <c r="J60" s="82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24120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42390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37350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13860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10908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59472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5688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3780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57060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71712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83520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22507.200000000001</v>
      </c>
      <c r="G94" s="212">
        <f>H94*1.1</f>
        <v>20631.600000000002</v>
      </c>
      <c r="H94" s="212">
        <v>18756</v>
      </c>
      <c r="I94" s="212">
        <f>H94*0.75</f>
        <v>14067</v>
      </c>
      <c r="J94" s="213">
        <f>H94*0.5</f>
        <v>9378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67">
        <v>13896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12492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31968</v>
      </c>
      <c r="G97" s="212">
        <f>H97*1.1</f>
        <v>29304.000000000004</v>
      </c>
      <c r="H97" s="212">
        <v>26640</v>
      </c>
      <c r="I97" s="212">
        <f>H97*0.75</f>
        <v>19980</v>
      </c>
      <c r="J97" s="213">
        <f>H97*0.5</f>
        <v>13320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21081.599999999999</v>
      </c>
      <c r="G100" s="117">
        <f>H100*1.1</f>
        <v>19324.800000000003</v>
      </c>
      <c r="H100" s="117">
        <v>17568</v>
      </c>
      <c r="I100" s="117">
        <f>H100*0.75</f>
        <v>13176</v>
      </c>
      <c r="J100" s="117">
        <f>H100*0.5</f>
        <v>8784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T51" sqref="T51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customHeight="1" thickBot="1" x14ac:dyDescent="0.3">
      <c r="B19" s="137"/>
      <c r="C19" s="138"/>
      <c r="D19" s="138"/>
      <c r="E19" s="139"/>
      <c r="F19" s="140"/>
      <c r="G19" s="141"/>
      <c r="H19" s="141"/>
      <c r="I19" s="141"/>
      <c r="J19" s="142"/>
    </row>
    <row r="20" spans="1:10" ht="36" customHeight="1" thickBot="1" x14ac:dyDescent="0.3">
      <c r="B20" s="214" t="s">
        <v>121</v>
      </c>
      <c r="C20" s="215"/>
      <c r="D20" s="215"/>
      <c r="E20" s="216"/>
      <c r="F20" s="217" t="str">
        <f>"Цена от "&amp;MIN($F$21:F40)&amp;" до "&amp;MAX($F$21:F40)</f>
        <v>Цена от 4788 до 95760</v>
      </c>
      <c r="G20" s="218"/>
      <c r="H20" s="218"/>
      <c r="I20" s="218"/>
      <c r="J20" s="219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"&amp;MIN(F56,F60:J61,H94,F62:J73)&amp;" до "&amp;MAX(F56,F60:J61,H94,F62:J73)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16704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1670.3999999999999</v>
      </c>
      <c r="G57" s="94"/>
      <c r="H57" s="94"/>
      <c r="I57" s="94"/>
      <c r="J57" s="95"/>
    </row>
    <row r="58" spans="1:10" ht="36" customHeight="1" outlineLevel="1" thickBot="1" x14ac:dyDescent="0.3">
      <c r="B58" s="76" t="s">
        <v>158</v>
      </c>
      <c r="C58" s="77"/>
      <c r="D58" s="77"/>
      <c r="E58" s="54"/>
      <c r="F58" s="93">
        <v>4176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220" t="s">
        <v>159</v>
      </c>
      <c r="C60" s="221"/>
      <c r="D60" s="221"/>
      <c r="E60" s="32"/>
      <c r="F60" s="183">
        <v>29520</v>
      </c>
      <c r="G60" s="44"/>
      <c r="H60" s="44"/>
      <c r="I60" s="44"/>
      <c r="J60" s="45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32760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57456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71712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28728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65268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3240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32400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5040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60030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41760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46080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80640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84240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101088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40320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229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222" t="s">
        <v>186</v>
      </c>
      <c r="C87" s="223"/>
      <c r="D87" s="223"/>
      <c r="E87" s="224"/>
      <c r="F87" s="185">
        <v>61920</v>
      </c>
      <c r="G87" s="50"/>
      <c r="H87" s="50"/>
      <c r="I87" s="50"/>
      <c r="J87" s="51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16416</v>
      </c>
      <c r="G94" s="114">
        <f>H94*1.1</f>
        <v>15048.000000000002</v>
      </c>
      <c r="H94" s="114">
        <v>13680</v>
      </c>
      <c r="I94" s="114">
        <f>H94*0.75</f>
        <v>10260</v>
      </c>
      <c r="J94" s="115">
        <f>H94*0.5</f>
        <v>6840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83">
        <v>13680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6">
        <v>11880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23328</v>
      </c>
      <c r="G97" s="114">
        <f>H97*1.1</f>
        <v>21384</v>
      </c>
      <c r="H97" s="114">
        <v>19440</v>
      </c>
      <c r="I97" s="114">
        <f>H97*0.75</f>
        <v>14580</v>
      </c>
      <c r="J97" s="115">
        <f>H97*0.5</f>
        <v>9720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83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17280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45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B46" sqref="B46:E4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59.25" customHeight="1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outlineLevel="1" x14ac:dyDescent="0.25">
      <c r="B41" s="52" t="s">
        <v>231</v>
      </c>
      <c r="C41" s="53"/>
      <c r="D41" s="53"/>
      <c r="E41" s="54"/>
      <c r="F41" s="67">
        <v>374400</v>
      </c>
      <c r="G41" s="68"/>
      <c r="H41" s="68"/>
      <c r="I41" s="68"/>
      <c r="J41" s="69"/>
    </row>
    <row r="42" spans="2:10" ht="36" customHeight="1" outlineLevel="1" x14ac:dyDescent="0.25">
      <c r="B42" s="52" t="s">
        <v>232</v>
      </c>
      <c r="C42" s="53"/>
      <c r="D42" s="53"/>
      <c r="E42" s="54"/>
      <c r="F42" s="67">
        <v>393120</v>
      </c>
      <c r="G42" s="68"/>
      <c r="H42" s="68"/>
      <c r="I42" s="68"/>
      <c r="J42" s="69"/>
    </row>
    <row r="43" spans="2:10" ht="36" customHeight="1" outlineLevel="1" x14ac:dyDescent="0.25">
      <c r="B43" s="52" t="s">
        <v>233</v>
      </c>
      <c r="C43" s="53"/>
      <c r="D43" s="53"/>
      <c r="E43" s="54"/>
      <c r="F43" s="67">
        <v>411840</v>
      </c>
      <c r="G43" s="68"/>
      <c r="H43" s="68"/>
      <c r="I43" s="68"/>
      <c r="J43" s="69"/>
    </row>
    <row r="44" spans="2:10" ht="36" customHeight="1" outlineLevel="1" x14ac:dyDescent="0.25">
      <c r="B44" s="52" t="s">
        <v>234</v>
      </c>
      <c r="C44" s="53"/>
      <c r="D44" s="53"/>
      <c r="E44" s="54"/>
      <c r="F44" s="67">
        <v>430560</v>
      </c>
      <c r="G44" s="68"/>
      <c r="H44" s="68"/>
      <c r="I44" s="68"/>
      <c r="J44" s="69"/>
    </row>
    <row r="45" spans="2:10" ht="36" customHeight="1" outlineLevel="1" thickBot="1" x14ac:dyDescent="0.3">
      <c r="B45" s="52" t="s">
        <v>235</v>
      </c>
      <c r="C45" s="53"/>
      <c r="D45" s="53"/>
      <c r="E45" s="54"/>
      <c r="F45" s="67">
        <v>449280</v>
      </c>
      <c r="G45" s="68"/>
      <c r="H45" s="68"/>
      <c r="I45" s="68"/>
      <c r="J45" s="69"/>
    </row>
    <row r="46" spans="2:10" ht="36" customHeight="1" thickBot="1" x14ac:dyDescent="0.3">
      <c r="B46" s="70" t="s">
        <v>142</v>
      </c>
      <c r="C46" s="71"/>
      <c r="D46" s="71"/>
      <c r="E46" s="72"/>
      <c r="F46" s="73" t="str">
        <f>"Цена от "&amp;MIN(F47:F56)&amp;" до "&amp;MAX(F47:F56)</f>
        <v>Цена от 1680 до 31920</v>
      </c>
      <c r="G46" s="74"/>
      <c r="H46" s="74"/>
      <c r="I46" s="74"/>
      <c r="J46" s="75"/>
    </row>
    <row r="47" spans="2:10" ht="36" customHeight="1" x14ac:dyDescent="0.25">
      <c r="B47" s="76" t="s">
        <v>143</v>
      </c>
      <c r="C47" s="77"/>
      <c r="D47" s="77"/>
      <c r="E47" s="54"/>
      <c r="F47" s="67">
        <v>5520</v>
      </c>
      <c r="G47" s="68"/>
      <c r="H47" s="68"/>
      <c r="I47" s="68"/>
      <c r="J47" s="69"/>
    </row>
    <row r="48" spans="2:10" ht="36" customHeight="1" x14ac:dyDescent="0.25">
      <c r="B48" s="76" t="s">
        <v>210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2:10" ht="36" customHeight="1" x14ac:dyDescent="0.25">
      <c r="B49" s="78" t="s">
        <v>145</v>
      </c>
      <c r="C49" s="79"/>
      <c r="D49" s="79"/>
      <c r="E49" s="36"/>
      <c r="F49" s="80">
        <v>24960</v>
      </c>
      <c r="G49" s="81"/>
      <c r="H49" s="81"/>
      <c r="I49" s="81"/>
      <c r="J49" s="82"/>
    </row>
    <row r="50" spans="2:10" ht="36" customHeight="1" x14ac:dyDescent="0.25">
      <c r="B50" s="76" t="s">
        <v>146</v>
      </c>
      <c r="C50" s="77"/>
      <c r="D50" s="77"/>
      <c r="E50" s="54"/>
      <c r="F50" s="67">
        <v>10080</v>
      </c>
      <c r="G50" s="68"/>
      <c r="H50" s="68"/>
      <c r="I50" s="68"/>
      <c r="J50" s="69"/>
    </row>
    <row r="51" spans="2:10" ht="36" customHeight="1" x14ac:dyDescent="0.25">
      <c r="B51" s="76" t="s">
        <v>147</v>
      </c>
      <c r="C51" s="77"/>
      <c r="D51" s="77"/>
      <c r="E51" s="54"/>
      <c r="F51" s="67">
        <v>29808</v>
      </c>
      <c r="G51" s="68"/>
      <c r="H51" s="68"/>
      <c r="I51" s="68"/>
      <c r="J51" s="69"/>
    </row>
    <row r="52" spans="2:10" ht="36" customHeight="1" x14ac:dyDescent="0.25">
      <c r="B52" s="76" t="s">
        <v>148</v>
      </c>
      <c r="C52" s="77"/>
      <c r="D52" s="77"/>
      <c r="E52" s="54"/>
      <c r="F52" s="67">
        <v>1680</v>
      </c>
      <c r="G52" s="68"/>
      <c r="H52" s="68"/>
      <c r="I52" s="68"/>
      <c r="J52" s="69"/>
    </row>
    <row r="53" spans="2:10" ht="36" customHeight="1" x14ac:dyDescent="0.25">
      <c r="B53" s="76" t="s">
        <v>149</v>
      </c>
      <c r="C53" s="77"/>
      <c r="D53" s="77"/>
      <c r="E53" s="54"/>
      <c r="F53" s="67">
        <v>1680</v>
      </c>
      <c r="G53" s="68"/>
      <c r="H53" s="68"/>
      <c r="I53" s="68"/>
      <c r="J53" s="69"/>
    </row>
    <row r="54" spans="2:10" ht="36" customHeight="1" x14ac:dyDescent="0.25">
      <c r="B54" s="76" t="s">
        <v>150</v>
      </c>
      <c r="C54" s="77"/>
      <c r="D54" s="77"/>
      <c r="E54" s="54"/>
      <c r="F54" s="67">
        <v>3360</v>
      </c>
      <c r="G54" s="68"/>
      <c r="H54" s="68"/>
      <c r="I54" s="68"/>
      <c r="J54" s="69"/>
    </row>
    <row r="55" spans="2:10" ht="36" customHeight="1" x14ac:dyDescent="0.25">
      <c r="B55" s="76" t="s">
        <v>151</v>
      </c>
      <c r="C55" s="77"/>
      <c r="D55" s="77"/>
      <c r="E55" s="54"/>
      <c r="F55" s="67">
        <v>5040</v>
      </c>
      <c r="G55" s="68"/>
      <c r="H55" s="68"/>
      <c r="I55" s="68"/>
      <c r="J55" s="69"/>
    </row>
    <row r="56" spans="2:10" ht="36" customHeight="1" thickBot="1" x14ac:dyDescent="0.3">
      <c r="B56" s="76" t="s">
        <v>152</v>
      </c>
      <c r="C56" s="77"/>
      <c r="D56" s="77"/>
      <c r="E56" s="54"/>
      <c r="F56" s="67">
        <v>31920</v>
      </c>
      <c r="G56" s="68"/>
      <c r="H56" s="68"/>
      <c r="I56" s="68"/>
      <c r="J56" s="69"/>
    </row>
    <row r="57" spans="2:10" ht="24" customHeight="1" thickBot="1" x14ac:dyDescent="0.3"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2:10" ht="36" customHeight="1" thickBot="1" x14ac:dyDescent="0.3">
      <c r="B58" s="76" t="s">
        <v>154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2:10" ht="54" customHeight="1" thickBot="1" x14ac:dyDescent="0.3">
      <c r="B59" s="87" t="s">
        <v>211</v>
      </c>
      <c r="C59" s="88"/>
      <c r="D59" s="88"/>
      <c r="E59" s="89"/>
      <c r="F59" s="197" t="str">
        <f>"Цена от "&amp;MIN(F61,F65:J66,H99,F67:J78)&amp;" до "&amp;MAX(F61,F65:J66,H99,F67:J78)</f>
        <v>Цена от 2160 до 127440</v>
      </c>
      <c r="G59" s="232"/>
      <c r="H59" s="232"/>
      <c r="I59" s="232"/>
      <c r="J59" s="233"/>
    </row>
    <row r="60" spans="2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2:10" ht="36" customHeight="1" x14ac:dyDescent="0.25">
      <c r="B61" s="76" t="s">
        <v>156</v>
      </c>
      <c r="C61" s="77"/>
      <c r="D61" s="77"/>
      <c r="E61" s="54"/>
      <c r="F61" s="67">
        <v>23040</v>
      </c>
      <c r="G61" s="68"/>
      <c r="H61" s="68"/>
      <c r="I61" s="68"/>
      <c r="J61" s="69"/>
    </row>
    <row r="62" spans="2:10" ht="36" customHeight="1" x14ac:dyDescent="0.25">
      <c r="B62" s="84" t="s">
        <v>157</v>
      </c>
      <c r="C62" s="85"/>
      <c r="D62" s="85"/>
      <c r="E62" s="86"/>
      <c r="F62" s="93">
        <v>2304</v>
      </c>
      <c r="G62" s="94"/>
      <c r="H62" s="94"/>
      <c r="I62" s="94"/>
      <c r="J62" s="95"/>
    </row>
    <row r="63" spans="2:10" ht="36" customHeight="1" thickBot="1" x14ac:dyDescent="0.3">
      <c r="B63" s="84" t="s">
        <v>158</v>
      </c>
      <c r="C63" s="85"/>
      <c r="D63" s="85"/>
      <c r="E63" s="86"/>
      <c r="F63" s="93">
        <v>5760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159</v>
      </c>
      <c r="C65" s="79"/>
      <c r="D65" s="79"/>
      <c r="E65" s="36"/>
      <c r="F65" s="80">
        <v>68640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160</v>
      </c>
      <c r="C66" s="96"/>
      <c r="D66" s="96"/>
      <c r="E66" s="97"/>
      <c r="F66" s="67">
        <v>41520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161</v>
      </c>
      <c r="C67" s="77"/>
      <c r="D67" s="77"/>
      <c r="E67" s="54"/>
      <c r="F67" s="67">
        <v>22320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162</v>
      </c>
      <c r="C68" s="77"/>
      <c r="D68" s="77"/>
      <c r="E68" s="54"/>
      <c r="F68" s="67">
        <v>48480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163</v>
      </c>
      <c r="C69" s="77"/>
      <c r="D69" s="77"/>
      <c r="E69" s="54"/>
      <c r="F69" s="67">
        <v>58176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164</v>
      </c>
      <c r="C70" s="77"/>
      <c r="D70" s="77"/>
      <c r="E70" s="54"/>
      <c r="F70" s="67">
        <v>14832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165</v>
      </c>
      <c r="C71" s="77"/>
      <c r="D71" s="77"/>
      <c r="E71" s="54"/>
      <c r="F71" s="67">
        <v>12024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166</v>
      </c>
      <c r="C72" s="77"/>
      <c r="D72" s="77"/>
      <c r="E72" s="54"/>
      <c r="F72" s="67">
        <v>29808</v>
      </c>
      <c r="G72" s="68"/>
      <c r="H72" s="68"/>
      <c r="I72" s="68"/>
      <c r="J72" s="69"/>
    </row>
    <row r="73" spans="1:10" ht="36" customHeight="1" x14ac:dyDescent="0.25">
      <c r="B73" s="76" t="s">
        <v>167</v>
      </c>
      <c r="C73" s="77"/>
      <c r="D73" s="77"/>
      <c r="E73" s="54"/>
      <c r="F73" s="67">
        <v>89760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168</v>
      </c>
      <c r="C74" s="79"/>
      <c r="D74" s="79"/>
      <c r="E74" s="36"/>
      <c r="F74" s="67">
        <v>2160</v>
      </c>
      <c r="G74" s="68"/>
      <c r="H74" s="68"/>
      <c r="I74" s="68"/>
      <c r="J74" s="69"/>
    </row>
    <row r="75" spans="1:10" ht="36" customHeight="1" x14ac:dyDescent="0.25">
      <c r="B75" s="52" t="s">
        <v>169</v>
      </c>
      <c r="C75" s="96"/>
      <c r="D75" s="96"/>
      <c r="E75" s="97"/>
      <c r="F75" s="67">
        <v>25680</v>
      </c>
      <c r="G75" s="68"/>
      <c r="H75" s="68"/>
      <c r="I75" s="68"/>
      <c r="J75" s="69"/>
    </row>
    <row r="76" spans="1:10" ht="36" customHeight="1" x14ac:dyDescent="0.25">
      <c r="B76" s="52" t="s">
        <v>170</v>
      </c>
      <c r="C76" s="96"/>
      <c r="D76" s="96"/>
      <c r="E76" s="97"/>
      <c r="F76" s="67">
        <v>21360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171</v>
      </c>
      <c r="C77" s="96"/>
      <c r="D77" s="96"/>
      <c r="E77" s="97"/>
      <c r="F77" s="67">
        <v>127440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172</v>
      </c>
      <c r="C78" s="77"/>
      <c r="D78" s="77"/>
      <c r="E78" s="54"/>
      <c r="F78" s="67">
        <v>40800</v>
      </c>
      <c r="G78" s="68"/>
      <c r="H78" s="68"/>
      <c r="I78" s="68"/>
      <c r="J78" s="69"/>
    </row>
    <row r="79" spans="1:10" ht="36" customHeight="1" x14ac:dyDescent="0.25">
      <c r="B79" s="76" t="s">
        <v>173</v>
      </c>
      <c r="C79" s="77"/>
      <c r="D79" s="77"/>
      <c r="E79" s="54"/>
      <c r="F79" s="67">
        <v>5520</v>
      </c>
      <c r="G79" s="68"/>
      <c r="H79" s="68"/>
      <c r="I79" s="68"/>
      <c r="J79" s="69"/>
    </row>
    <row r="80" spans="1:10" ht="36" customHeight="1" x14ac:dyDescent="0.25">
      <c r="B80" s="76" t="s">
        <v>174</v>
      </c>
      <c r="C80" s="77"/>
      <c r="D80" s="77"/>
      <c r="E80" s="54"/>
      <c r="F80" s="67">
        <v>60000</v>
      </c>
      <c r="G80" s="68"/>
      <c r="H80" s="68"/>
      <c r="I80" s="68"/>
      <c r="J80" s="69"/>
    </row>
    <row r="81" spans="1:10" ht="36" customHeight="1" x14ac:dyDescent="0.25">
      <c r="B81" s="76" t="s">
        <v>175</v>
      </c>
      <c r="C81" s="77"/>
      <c r="D81" s="77"/>
      <c r="E81" s="53"/>
      <c r="F81" s="67">
        <v>30000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67">
        <v>96480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67">
        <v>58560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178</v>
      </c>
      <c r="C84" s="77"/>
      <c r="D84" s="77"/>
      <c r="E84" s="54"/>
      <c r="F84" s="67">
        <v>31680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67">
        <v>68160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180</v>
      </c>
      <c r="C86" s="85"/>
      <c r="D86" s="85"/>
      <c r="E86" s="86"/>
      <c r="F86" s="93">
        <v>81792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181</v>
      </c>
      <c r="C87" s="77"/>
      <c r="D87" s="77"/>
      <c r="E87" s="54"/>
      <c r="F87" s="67">
        <v>21120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182</v>
      </c>
      <c r="C88" s="77"/>
      <c r="D88" s="77"/>
      <c r="E88" s="54"/>
      <c r="F88" s="67">
        <v>17280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183</v>
      </c>
      <c r="C89" s="77"/>
      <c r="D89" s="77"/>
      <c r="E89" s="54"/>
      <c r="F89" s="67">
        <v>41760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184</v>
      </c>
      <c r="C90" s="77"/>
      <c r="D90" s="77"/>
      <c r="E90" s="54"/>
      <c r="F90" s="67">
        <v>3360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185</v>
      </c>
      <c r="C91" s="77"/>
      <c r="D91" s="77"/>
      <c r="E91" s="54"/>
      <c r="F91" s="67">
        <v>178560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186</v>
      </c>
      <c r="C92" s="77"/>
      <c r="D92" s="77"/>
      <c r="E92" s="54"/>
      <c r="F92" s="67">
        <v>57120</v>
      </c>
      <c r="G92" s="68"/>
      <c r="H92" s="68"/>
      <c r="I92" s="68"/>
      <c r="J92" s="69"/>
    </row>
    <row r="93" spans="1:10" ht="36" customHeight="1" thickBot="1" x14ac:dyDescent="0.3">
      <c r="B93" s="208" t="s">
        <v>187</v>
      </c>
      <c r="C93" s="209"/>
      <c r="D93" s="209"/>
      <c r="E93" s="210"/>
      <c r="F93" s="205"/>
      <c r="G93" s="206"/>
      <c r="H93" s="206"/>
      <c r="I93" s="206"/>
      <c r="J93" s="207"/>
    </row>
    <row r="94" spans="1:10" ht="22.5" customHeight="1" thickBot="1" x14ac:dyDescent="0.3">
      <c r="A94" s="7" t="s">
        <v>111</v>
      </c>
      <c r="B94" s="167" t="s">
        <v>188</v>
      </c>
      <c r="C94" s="168"/>
      <c r="D94" s="168"/>
      <c r="E94" s="168"/>
      <c r="F94" s="168"/>
      <c r="G94" s="168"/>
      <c r="H94" s="168"/>
      <c r="I94" s="168"/>
      <c r="J94" s="169"/>
    </row>
    <row r="95" spans="1:10" ht="36" customHeight="1" x14ac:dyDescent="0.25">
      <c r="B95" s="34" t="s">
        <v>189</v>
      </c>
      <c r="C95" s="170"/>
      <c r="D95" s="170"/>
      <c r="E95" s="171"/>
      <c r="F95" s="80">
        <v>60</v>
      </c>
      <c r="G95" s="81"/>
      <c r="H95" s="81"/>
      <c r="I95" s="81"/>
      <c r="J95" s="82"/>
    </row>
    <row r="96" spans="1:10" ht="36" customHeight="1" x14ac:dyDescent="0.25"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B98" s="18" t="s">
        <v>192</v>
      </c>
      <c r="C98" s="19"/>
      <c r="D98" s="19"/>
      <c r="E98" s="20"/>
      <c r="F98" s="205"/>
      <c r="G98" s="206"/>
      <c r="H98" s="206"/>
      <c r="I98" s="206"/>
      <c r="J98" s="207"/>
    </row>
    <row r="99" spans="1:10" ht="36" customHeight="1" x14ac:dyDescent="0.25">
      <c r="A99" s="7" t="s">
        <v>111</v>
      </c>
      <c r="B99" s="76" t="s">
        <v>193</v>
      </c>
      <c r="C99" s="77"/>
      <c r="D99" s="77"/>
      <c r="E99" s="54"/>
      <c r="F99" s="211">
        <f>H99*1.2</f>
        <v>30816</v>
      </c>
      <c r="G99" s="212">
        <f>H99*1.1</f>
        <v>28248.000000000004</v>
      </c>
      <c r="H99" s="212">
        <v>25680</v>
      </c>
      <c r="I99" s="212">
        <f>H99*0.75</f>
        <v>19260</v>
      </c>
      <c r="J99" s="213">
        <f>H99*0.5</f>
        <v>12840</v>
      </c>
    </row>
    <row r="100" spans="1:10" ht="36" customHeight="1" x14ac:dyDescent="0.25">
      <c r="A100" s="7" t="s">
        <v>111</v>
      </c>
      <c r="B100" s="76" t="s">
        <v>194</v>
      </c>
      <c r="C100" s="77"/>
      <c r="D100" s="77"/>
      <c r="E100" s="54"/>
      <c r="F100" s="67">
        <v>14160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195</v>
      </c>
      <c r="C101" s="77"/>
      <c r="D101" s="77"/>
      <c r="E101" s="54"/>
      <c r="F101" s="67">
        <v>6912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196</v>
      </c>
      <c r="C102" s="77"/>
      <c r="D102" s="77"/>
      <c r="E102" s="54"/>
      <c r="F102" s="211">
        <f>H102*1.2</f>
        <v>43200</v>
      </c>
      <c r="G102" s="212">
        <f>H102*1.1</f>
        <v>39600</v>
      </c>
      <c r="H102" s="212">
        <v>36000</v>
      </c>
      <c r="I102" s="212">
        <f>H102*0.75</f>
        <v>27000</v>
      </c>
      <c r="J102" s="213">
        <f>H102*0.5</f>
        <v>18000</v>
      </c>
    </row>
    <row r="103" spans="1:10" ht="36" customHeight="1" x14ac:dyDescent="0.25">
      <c r="A103" s="7" t="s">
        <v>113</v>
      </c>
      <c r="B103" s="76" t="s">
        <v>197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198</v>
      </c>
      <c r="C104" s="77"/>
      <c r="D104" s="77"/>
      <c r="E104" s="54"/>
      <c r="F104" s="67">
        <v>10080</v>
      </c>
      <c r="G104" s="68"/>
      <c r="H104" s="68"/>
      <c r="I104" s="68"/>
      <c r="J104" s="69"/>
    </row>
    <row r="105" spans="1:10" ht="36" customHeight="1" thickBot="1" x14ac:dyDescent="0.3">
      <c r="B105" s="76" t="s">
        <v>199</v>
      </c>
      <c r="C105" s="77"/>
      <c r="D105" s="77"/>
      <c r="E105" s="53"/>
      <c r="F105" s="117">
        <f>H105*1.2</f>
        <v>61632</v>
      </c>
      <c r="G105" s="117">
        <f>H105*1.1</f>
        <v>56496.000000000007</v>
      </c>
      <c r="H105" s="117">
        <v>51360</v>
      </c>
      <c r="I105" s="117">
        <f>H105*0.75</f>
        <v>38520</v>
      </c>
      <c r="J105" s="117">
        <f>H105*0.5</f>
        <v>25680</v>
      </c>
    </row>
    <row r="106" spans="1:10" ht="54" customHeight="1" thickBot="1" x14ac:dyDescent="0.3">
      <c r="B106" s="18" t="s">
        <v>200</v>
      </c>
      <c r="C106" s="19"/>
      <c r="D106" s="19"/>
      <c r="E106" s="20"/>
      <c r="F106" s="110"/>
      <c r="G106" s="111"/>
      <c r="H106" s="111"/>
      <c r="I106" s="111"/>
      <c r="J106" s="112"/>
    </row>
    <row r="107" spans="1:10" ht="28.5" customHeight="1" thickBot="1" x14ac:dyDescent="0.3">
      <c r="B107" s="118" t="s">
        <v>188</v>
      </c>
      <c r="C107" s="119"/>
      <c r="D107" s="119"/>
      <c r="E107" s="119"/>
      <c r="F107" s="119"/>
      <c r="G107" s="119"/>
      <c r="H107" s="119"/>
      <c r="I107" s="119"/>
      <c r="J107" s="120"/>
    </row>
    <row r="108" spans="1:10" ht="28.5" customHeight="1" x14ac:dyDescent="0.25"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18" customHeight="1" x14ac:dyDescent="0.25">
      <c r="B114" s="121"/>
      <c r="C114" s="122"/>
      <c r="D114" s="122"/>
      <c r="E114" s="122"/>
      <c r="F114" s="123"/>
      <c r="G114" s="123"/>
      <c r="H114" s="123"/>
      <c r="I114" s="123"/>
      <c r="J114" s="123"/>
    </row>
    <row r="115" spans="1:10" ht="67.5" customHeight="1" x14ac:dyDescent="0.25">
      <c r="B115" s="124" t="s">
        <v>206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4" t="s">
        <v>207</v>
      </c>
      <c r="C116" s="124"/>
      <c r="D116" s="124"/>
      <c r="E116" s="124"/>
      <c r="F116" s="124"/>
      <c r="G116" s="124"/>
      <c r="H116" s="124"/>
      <c r="I116" s="124"/>
      <c r="J116" s="124"/>
    </row>
    <row r="117" spans="1:10" ht="18" customHeight="1" x14ac:dyDescent="0.25">
      <c r="A117" s="7" t="s">
        <v>113</v>
      </c>
      <c r="B117" s="126" t="s">
        <v>208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s="125" customFormat="1" ht="40.5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s="125" customFormat="1" ht="18" customHeight="1" x14ac:dyDescent="0.25">
      <c r="A119" s="7"/>
      <c r="B119" s="130"/>
      <c r="C119" s="9"/>
      <c r="D119" s="9"/>
      <c r="E119" s="9"/>
      <c r="F119" s="131"/>
      <c r="G119" s="131"/>
      <c r="H119" s="131"/>
      <c r="I119" s="131"/>
      <c r="J119" s="131"/>
    </row>
    <row r="120" spans="1:10" s="127" customFormat="1" ht="27" customHeight="1" x14ac:dyDescent="0.25">
      <c r="A120" s="7"/>
      <c r="B120" s="130"/>
      <c r="C120" s="9"/>
      <c r="D120" s="9"/>
      <c r="E120" s="9"/>
      <c r="F120" s="131"/>
      <c r="G120" s="131"/>
      <c r="H120" s="131"/>
      <c r="I120" s="131"/>
      <c r="J120" s="131"/>
    </row>
    <row r="121" spans="1:10" s="127" customFormat="1" ht="27" customHeight="1" x14ac:dyDescent="0.25">
      <c r="A121" s="7"/>
      <c r="B121" s="130"/>
      <c r="C121" s="9"/>
      <c r="D121" s="9"/>
      <c r="E121" s="9"/>
      <c r="F121" s="131"/>
      <c r="G121" s="131"/>
      <c r="H121" s="131"/>
      <c r="I121" s="131"/>
      <c r="J121" s="131"/>
    </row>
    <row r="122" spans="1:10" s="129" customFormat="1" ht="45" customHeight="1" x14ac:dyDescent="0.25">
      <c r="A122" s="7"/>
      <c r="B122" s="130"/>
      <c r="C122" s="9"/>
      <c r="D122" s="9"/>
      <c r="E122" s="9"/>
      <c r="F122" s="131"/>
      <c r="G122" s="131"/>
      <c r="H122" s="131"/>
      <c r="I122" s="131"/>
      <c r="J122" s="131"/>
    </row>
    <row r="123" spans="1:10" ht="18" customHeight="1" x14ac:dyDescent="0.25"/>
  </sheetData>
  <sheetProtection selectLockedCells="1" selectUnlockedCells="1"/>
  <mergeCells count="214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62" sqref="A62:XFD63"/>
    </sheetView>
  </sheetViews>
  <sheetFormatPr defaultColWidth="19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210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1" t="s">
        <v>211</v>
      </c>
      <c r="C64" s="162"/>
      <c r="D64" s="162"/>
      <c r="E64" s="163"/>
      <c r="F64" s="101" t="str">
        <f>"Цена от "&amp;MIN(F66:F66,F70:J71,H104,F72:J83)&amp;" до "&amp;MAX(F66:F66,F70:J71,H104,F72:J83)</f>
        <v>Цена от 4536 до 46915,2</v>
      </c>
      <c r="G64" s="102"/>
      <c r="H64" s="102"/>
      <c r="I64" s="102"/>
      <c r="J64" s="103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thickBot="1" x14ac:dyDescent="0.3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132" t="s">
        <v>111</v>
      </c>
      <c r="B70" s="76" t="s">
        <v>159</v>
      </c>
      <c r="C70" s="77"/>
      <c r="D70" s="77"/>
      <c r="E70" s="54"/>
      <c r="F70" s="67">
        <v>22680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52" t="s">
        <v>160</v>
      </c>
      <c r="C71" s="96"/>
      <c r="D71" s="96"/>
      <c r="E71" s="97"/>
      <c r="F71" s="67">
        <v>13176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76" t="s">
        <v>161</v>
      </c>
      <c r="C72" s="77"/>
      <c r="D72" s="77"/>
      <c r="E72" s="54"/>
      <c r="F72" s="67">
        <v>14904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162</v>
      </c>
      <c r="C73" s="77"/>
      <c r="D73" s="77"/>
      <c r="E73" s="54"/>
      <c r="F73" s="67">
        <v>32652</v>
      </c>
      <c r="G73" s="68"/>
      <c r="H73" s="68"/>
      <c r="I73" s="68"/>
      <c r="J73" s="69"/>
    </row>
    <row r="74" spans="1:10" ht="36" customHeight="1" x14ac:dyDescent="0.25">
      <c r="A74" s="132" t="s">
        <v>111</v>
      </c>
      <c r="B74" s="76" t="s">
        <v>163</v>
      </c>
      <c r="C74" s="77"/>
      <c r="D74" s="77"/>
      <c r="E74" s="54"/>
      <c r="F74" s="67">
        <v>39182.399999999994</v>
      </c>
      <c r="G74" s="68"/>
      <c r="H74" s="68"/>
      <c r="I74" s="68"/>
      <c r="J74" s="69"/>
    </row>
    <row r="75" spans="1:10" ht="36" customHeight="1" x14ac:dyDescent="0.25">
      <c r="A75" s="132" t="s">
        <v>111</v>
      </c>
      <c r="B75" s="76" t="s">
        <v>164</v>
      </c>
      <c r="C75" s="77"/>
      <c r="D75" s="77"/>
      <c r="E75" s="54"/>
      <c r="F75" s="67">
        <v>14904</v>
      </c>
      <c r="G75" s="68"/>
      <c r="H75" s="68"/>
      <c r="I75" s="68"/>
      <c r="J75" s="69"/>
    </row>
    <row r="76" spans="1:10" ht="36" customHeight="1" x14ac:dyDescent="0.25">
      <c r="A76" s="132" t="s">
        <v>111</v>
      </c>
      <c r="B76" s="76" t="s">
        <v>165</v>
      </c>
      <c r="C76" s="77"/>
      <c r="D76" s="77"/>
      <c r="E76" s="54"/>
      <c r="F76" s="67">
        <v>12744</v>
      </c>
      <c r="G76" s="68"/>
      <c r="H76" s="68"/>
      <c r="I76" s="68"/>
      <c r="J76" s="69"/>
    </row>
    <row r="77" spans="1:10" ht="36" customHeight="1" x14ac:dyDescent="0.25">
      <c r="A77" s="132" t="s">
        <v>111</v>
      </c>
      <c r="B77" s="76" t="s">
        <v>166</v>
      </c>
      <c r="C77" s="77"/>
      <c r="D77" s="77"/>
      <c r="E77" s="54"/>
      <c r="F77" s="67">
        <v>19224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24480</v>
      </c>
      <c r="G78" s="68"/>
      <c r="H78" s="68"/>
      <c r="I78" s="68"/>
      <c r="J78" s="69"/>
    </row>
    <row r="79" spans="1:10" ht="36" customHeight="1" x14ac:dyDescent="0.25">
      <c r="A79" s="132" t="s">
        <v>111</v>
      </c>
      <c r="B79" s="78" t="s">
        <v>168</v>
      </c>
      <c r="C79" s="79"/>
      <c r="D79" s="79"/>
      <c r="E79" s="36"/>
      <c r="F79" s="67">
        <v>4536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15300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10584</v>
      </c>
      <c r="G81" s="68"/>
      <c r="H81" s="68"/>
      <c r="I81" s="68"/>
      <c r="J81" s="69"/>
    </row>
    <row r="82" spans="1:10" ht="36" customHeight="1" x14ac:dyDescent="0.25">
      <c r="A82" s="132" t="s">
        <v>111</v>
      </c>
      <c r="B82" s="52" t="s">
        <v>171</v>
      </c>
      <c r="C82" s="96"/>
      <c r="D82" s="96"/>
      <c r="E82" s="97"/>
      <c r="F82" s="67">
        <v>46915.199999999997</v>
      </c>
      <c r="G82" s="68"/>
      <c r="H82" s="68"/>
      <c r="I82" s="68"/>
      <c r="J82" s="69"/>
    </row>
    <row r="83" spans="1:10" ht="36" customHeight="1" x14ac:dyDescent="0.25">
      <c r="A83" s="132" t="s">
        <v>111</v>
      </c>
      <c r="B83" s="76" t="s">
        <v>172</v>
      </c>
      <c r="C83" s="77"/>
      <c r="D83" s="77"/>
      <c r="E83" s="54"/>
      <c r="F83" s="67">
        <v>13392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5184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36072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36072</v>
      </c>
      <c r="G86" s="68"/>
      <c r="H86" s="68"/>
      <c r="I86" s="68"/>
      <c r="J86" s="69"/>
    </row>
    <row r="87" spans="1:10" ht="36" customHeight="1" x14ac:dyDescent="0.25">
      <c r="A87" s="132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132" t="s">
        <v>113</v>
      </c>
      <c r="B88" s="76" t="s">
        <v>177</v>
      </c>
      <c r="C88" s="77"/>
      <c r="D88" s="77"/>
      <c r="E88" s="54"/>
      <c r="F88" s="67">
        <v>22320</v>
      </c>
      <c r="G88" s="68"/>
      <c r="H88" s="68"/>
      <c r="I88" s="68"/>
      <c r="J88" s="69"/>
    </row>
    <row r="89" spans="1:10" ht="36" customHeight="1" x14ac:dyDescent="0.25">
      <c r="A89" s="132" t="s">
        <v>113</v>
      </c>
      <c r="B89" s="76" t="s">
        <v>178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132" t="s">
        <v>113</v>
      </c>
      <c r="B90" s="76" t="s">
        <v>179</v>
      </c>
      <c r="C90" s="77"/>
      <c r="D90" s="77"/>
      <c r="E90" s="54"/>
      <c r="F90" s="67">
        <v>54000</v>
      </c>
      <c r="G90" s="68"/>
      <c r="H90" s="68"/>
      <c r="I90" s="68"/>
      <c r="J90" s="69"/>
    </row>
    <row r="91" spans="1:10" ht="36" customHeight="1" x14ac:dyDescent="0.25">
      <c r="A91" s="132" t="s">
        <v>113</v>
      </c>
      <c r="B91" s="84" t="s">
        <v>180</v>
      </c>
      <c r="C91" s="85"/>
      <c r="D91" s="85"/>
      <c r="E91" s="86"/>
      <c r="F91" s="93">
        <v>64800</v>
      </c>
      <c r="G91" s="94"/>
      <c r="H91" s="94"/>
      <c r="I91" s="94"/>
      <c r="J91" s="95"/>
    </row>
    <row r="92" spans="1:10" ht="36" customHeight="1" x14ac:dyDescent="0.25">
      <c r="A92" s="132" t="s">
        <v>113</v>
      </c>
      <c r="B92" s="76" t="s">
        <v>181</v>
      </c>
      <c r="C92" s="77"/>
      <c r="D92" s="77"/>
      <c r="E92" s="54"/>
      <c r="F92" s="67">
        <v>25200</v>
      </c>
      <c r="G92" s="68"/>
      <c r="H92" s="68"/>
      <c r="I92" s="68"/>
      <c r="J92" s="69"/>
    </row>
    <row r="93" spans="1:10" ht="36" customHeight="1" x14ac:dyDescent="0.25">
      <c r="A93" s="132" t="s">
        <v>113</v>
      </c>
      <c r="B93" s="76" t="s">
        <v>182</v>
      </c>
      <c r="C93" s="77"/>
      <c r="D93" s="77"/>
      <c r="E93" s="54"/>
      <c r="F93" s="67">
        <v>21600</v>
      </c>
      <c r="G93" s="68"/>
      <c r="H93" s="68"/>
      <c r="I93" s="68"/>
      <c r="J93" s="69"/>
    </row>
    <row r="94" spans="1:10" ht="36" customHeight="1" x14ac:dyDescent="0.25">
      <c r="A94" s="132" t="s">
        <v>113</v>
      </c>
      <c r="B94" s="52" t="s">
        <v>183</v>
      </c>
      <c r="C94" s="96"/>
      <c r="D94" s="96"/>
      <c r="E94" s="97"/>
      <c r="F94" s="186">
        <v>32400</v>
      </c>
      <c r="G94" s="237"/>
      <c r="H94" s="237"/>
      <c r="I94" s="237"/>
      <c r="J94" s="238"/>
    </row>
    <row r="95" spans="1:10" ht="36" customHeight="1" x14ac:dyDescent="0.25">
      <c r="A95" s="132" t="s">
        <v>113</v>
      </c>
      <c r="B95" s="52" t="s">
        <v>184</v>
      </c>
      <c r="C95" s="96"/>
      <c r="D95" s="96"/>
      <c r="E95" s="97"/>
      <c r="F95" s="186">
        <v>7920</v>
      </c>
      <c r="G95" s="237"/>
      <c r="H95" s="237"/>
      <c r="I95" s="237"/>
      <c r="J95" s="238"/>
    </row>
    <row r="96" spans="1:10" ht="36" customHeight="1" x14ac:dyDescent="0.25">
      <c r="A96" s="132" t="s">
        <v>113</v>
      </c>
      <c r="B96" s="76" t="s">
        <v>185</v>
      </c>
      <c r="C96" s="77"/>
      <c r="D96" s="77"/>
      <c r="E96" s="54"/>
      <c r="F96" s="67">
        <v>77760</v>
      </c>
      <c r="G96" s="68"/>
      <c r="H96" s="68"/>
      <c r="I96" s="68"/>
      <c r="J96" s="69"/>
    </row>
    <row r="97" spans="1:10" ht="36" customHeight="1" thickBot="1" x14ac:dyDescent="0.3">
      <c r="A97" s="132" t="s">
        <v>113</v>
      </c>
      <c r="B97" s="76" t="s">
        <v>186</v>
      </c>
      <c r="C97" s="77"/>
      <c r="D97" s="77"/>
      <c r="E97" s="54"/>
      <c r="F97" s="67">
        <v>22320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132" t="s">
        <v>111</v>
      </c>
      <c r="B104" s="76" t="s">
        <v>193</v>
      </c>
      <c r="C104" s="77"/>
      <c r="D104" s="77"/>
      <c r="E104" s="54"/>
      <c r="F104" s="211">
        <f>H104*1.2</f>
        <v>32400</v>
      </c>
      <c r="G104" s="212">
        <f>H104*1.1</f>
        <v>29700.000000000004</v>
      </c>
      <c r="H104" s="212">
        <v>27000</v>
      </c>
      <c r="I104" s="212">
        <f>H104*0.75</f>
        <v>20250</v>
      </c>
      <c r="J104" s="213">
        <f>H104*0.5</f>
        <v>13500</v>
      </c>
    </row>
    <row r="105" spans="1:10" ht="36" customHeight="1" x14ac:dyDescent="0.25">
      <c r="A105" s="132" t="s">
        <v>111</v>
      </c>
      <c r="B105" s="76" t="s">
        <v>194</v>
      </c>
      <c r="C105" s="77"/>
      <c r="D105" s="77"/>
      <c r="E105" s="54"/>
      <c r="F105" s="67">
        <v>22680</v>
      </c>
      <c r="G105" s="68"/>
      <c r="H105" s="68"/>
      <c r="I105" s="68"/>
      <c r="J105" s="69"/>
    </row>
    <row r="106" spans="1:10" ht="36" customHeight="1" x14ac:dyDescent="0.25">
      <c r="A106" s="132" t="s">
        <v>111</v>
      </c>
      <c r="B106" s="76" t="s">
        <v>195</v>
      </c>
      <c r="C106" s="77"/>
      <c r="D106" s="77"/>
      <c r="E106" s="54"/>
      <c r="F106" s="67">
        <v>6480</v>
      </c>
      <c r="G106" s="68"/>
      <c r="H106" s="68"/>
      <c r="I106" s="68"/>
      <c r="J106" s="69"/>
    </row>
    <row r="107" spans="1:10" ht="36" customHeight="1" x14ac:dyDescent="0.25">
      <c r="A107" s="132" t="s">
        <v>113</v>
      </c>
      <c r="B107" s="76" t="s">
        <v>196</v>
      </c>
      <c r="C107" s="77"/>
      <c r="D107" s="77"/>
      <c r="E107" s="54"/>
      <c r="F107" s="211">
        <f>H107*1.2</f>
        <v>53568</v>
      </c>
      <c r="G107" s="212">
        <f>H107*1.1</f>
        <v>49104.000000000007</v>
      </c>
      <c r="H107" s="212">
        <v>44640</v>
      </c>
      <c r="I107" s="212">
        <f>H107*0.75</f>
        <v>33480</v>
      </c>
      <c r="J107" s="213">
        <f>H107*0.5</f>
        <v>22320</v>
      </c>
    </row>
    <row r="108" spans="1:10" ht="36" customHeight="1" x14ac:dyDescent="0.25">
      <c r="A108" s="132" t="s">
        <v>113</v>
      </c>
      <c r="B108" s="76" t="s">
        <v>197</v>
      </c>
      <c r="C108" s="77"/>
      <c r="D108" s="77"/>
      <c r="E108" s="54"/>
      <c r="F108" s="67">
        <v>37440</v>
      </c>
      <c r="G108" s="68"/>
      <c r="H108" s="68"/>
      <c r="I108" s="68"/>
      <c r="J108" s="69"/>
    </row>
    <row r="109" spans="1:10" ht="36" customHeight="1" x14ac:dyDescent="0.25">
      <c r="A109" s="132" t="s">
        <v>113</v>
      </c>
      <c r="B109" s="76" t="s">
        <v>198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27000</v>
      </c>
      <c r="G110" s="68"/>
      <c r="H110" s="68"/>
      <c r="I110" s="68"/>
      <c r="J110" s="69"/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s="125" customFormat="1" ht="67.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s="125" customFormat="1" ht="40.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s="127" customFormat="1" ht="27" customHeight="1" x14ac:dyDescent="0.25">
      <c r="A122" s="7" t="s">
        <v>113</v>
      </c>
      <c r="B122" s="126" t="s">
        <v>208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s="129" customFormat="1" ht="40.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18" customHeight="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2160 до 34800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13392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15552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19992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6240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34800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8160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3192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40200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22020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21888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48960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13248</v>
      </c>
      <c r="G94" s="212">
        <f>H94*1.1</f>
        <v>12144.000000000002</v>
      </c>
      <c r="H94" s="212">
        <v>11040</v>
      </c>
      <c r="I94" s="212">
        <f>H94*0.75</f>
        <v>8280</v>
      </c>
      <c r="J94" s="213">
        <f>H94*0.5</f>
        <v>5520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19008</v>
      </c>
      <c r="G97" s="212">
        <f>H97*1.1</f>
        <v>17424</v>
      </c>
      <c r="H97" s="212">
        <v>15840</v>
      </c>
      <c r="I97" s="212">
        <f>H97*0.75</f>
        <v>11880</v>
      </c>
      <c r="J97" s="213">
        <f>H97*0.5</f>
        <v>7920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7680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17179.2</v>
      </c>
      <c r="G100" s="117">
        <f>H100*1.1</f>
        <v>15747.6</v>
      </c>
      <c r="H100" s="117">
        <v>14316</v>
      </c>
      <c r="I100" s="117">
        <f>H100*0.75</f>
        <v>10737</v>
      </c>
      <c r="J100" s="117">
        <f>H100*0.5</f>
        <v>7158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B51" sqref="B51:E51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51624</v>
      </c>
      <c r="G8" s="33">
        <f>H8*1.1</f>
        <v>47322.000000000007</v>
      </c>
      <c r="H8" s="33">
        <v>43020</v>
      </c>
      <c r="I8" s="33">
        <f>H8*0.75</f>
        <v>32265</v>
      </c>
      <c r="J8" s="33">
        <f>H8*0.5</f>
        <v>21510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92966.399999999994</v>
      </c>
      <c r="G9" s="37">
        <f>H9*1.1</f>
        <v>85219.200000000012</v>
      </c>
      <c r="H9" s="37">
        <v>77472</v>
      </c>
      <c r="I9" s="37">
        <f>H9*0.75</f>
        <v>58104</v>
      </c>
      <c r="J9" s="37">
        <f>H9*0.5</f>
        <v>38736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59356.799999999996</v>
      </c>
      <c r="G11" s="33">
        <f>H11*1.1</f>
        <v>54410.400000000001</v>
      </c>
      <c r="H11" s="33">
        <v>49464</v>
      </c>
      <c r="I11" s="33">
        <f>H11*0.75</f>
        <v>37098</v>
      </c>
      <c r="J11" s="33">
        <f>H11*0.5</f>
        <v>24732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106876.8</v>
      </c>
      <c r="G12" s="37">
        <f>H12*1.1</f>
        <v>97970.400000000009</v>
      </c>
      <c r="H12" s="37">
        <v>89064</v>
      </c>
      <c r="I12" s="37">
        <f>H12*0.75</f>
        <v>66798</v>
      </c>
      <c r="J12" s="37">
        <f>H12*0.5</f>
        <v>44532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990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10908 до 218160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10908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21816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32724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54540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65448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76356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87264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98172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109080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119988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130896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141804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152712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163620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174528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185436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196344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207252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218160</v>
      </c>
      <c r="G40" s="68"/>
      <c r="H40" s="68"/>
      <c r="I40" s="68"/>
      <c r="J40" s="69"/>
    </row>
    <row r="41" spans="2:10" ht="36" customHeight="1" outlineLevel="1" x14ac:dyDescent="0.25">
      <c r="B41" s="52" t="s">
        <v>231</v>
      </c>
      <c r="C41" s="53"/>
      <c r="D41" s="53"/>
      <c r="E41" s="54"/>
      <c r="F41" s="67">
        <v>229068</v>
      </c>
      <c r="G41" s="68"/>
      <c r="H41" s="68"/>
      <c r="I41" s="68"/>
      <c r="J41" s="69"/>
    </row>
    <row r="42" spans="2:10" ht="36" customHeight="1" outlineLevel="1" x14ac:dyDescent="0.25">
      <c r="B42" s="52" t="s">
        <v>232</v>
      </c>
      <c r="C42" s="53"/>
      <c r="D42" s="53"/>
      <c r="E42" s="54"/>
      <c r="F42" s="67">
        <v>239976</v>
      </c>
      <c r="G42" s="68"/>
      <c r="H42" s="68"/>
      <c r="I42" s="68"/>
      <c r="J42" s="69"/>
    </row>
    <row r="43" spans="2:10" ht="36" customHeight="1" outlineLevel="1" x14ac:dyDescent="0.25">
      <c r="B43" s="52" t="s">
        <v>233</v>
      </c>
      <c r="C43" s="53"/>
      <c r="D43" s="53"/>
      <c r="E43" s="54"/>
      <c r="F43" s="67">
        <v>250884</v>
      </c>
      <c r="G43" s="68"/>
      <c r="H43" s="68"/>
      <c r="I43" s="68"/>
      <c r="J43" s="69"/>
    </row>
    <row r="44" spans="2:10" ht="36" customHeight="1" outlineLevel="1" x14ac:dyDescent="0.25">
      <c r="B44" s="52" t="s">
        <v>234</v>
      </c>
      <c r="C44" s="53"/>
      <c r="D44" s="53"/>
      <c r="E44" s="54"/>
      <c r="F44" s="67">
        <v>261792</v>
      </c>
      <c r="G44" s="68"/>
      <c r="H44" s="68"/>
      <c r="I44" s="68"/>
      <c r="J44" s="69"/>
    </row>
    <row r="45" spans="2:10" ht="36" customHeight="1" outlineLevel="1" x14ac:dyDescent="0.25">
      <c r="B45" s="52" t="s">
        <v>235</v>
      </c>
      <c r="C45" s="53"/>
      <c r="D45" s="53"/>
      <c r="E45" s="54"/>
      <c r="F45" s="67">
        <v>272700</v>
      </c>
      <c r="G45" s="68"/>
      <c r="H45" s="68"/>
      <c r="I45" s="68"/>
      <c r="J45" s="69"/>
    </row>
    <row r="46" spans="2:10" ht="36" customHeight="1" outlineLevel="1" x14ac:dyDescent="0.25">
      <c r="B46" s="52" t="s">
        <v>236</v>
      </c>
      <c r="C46" s="53"/>
      <c r="D46" s="53"/>
      <c r="E46" s="54"/>
      <c r="F46" s="67">
        <v>283608</v>
      </c>
      <c r="G46" s="68"/>
      <c r="H46" s="68"/>
      <c r="I46" s="68"/>
      <c r="J46" s="69"/>
    </row>
    <row r="47" spans="2:10" ht="36" customHeight="1" outlineLevel="1" x14ac:dyDescent="0.25">
      <c r="B47" s="52" t="s">
        <v>237</v>
      </c>
      <c r="C47" s="53"/>
      <c r="D47" s="53"/>
      <c r="E47" s="54"/>
      <c r="F47" s="67">
        <v>294516</v>
      </c>
      <c r="G47" s="68"/>
      <c r="H47" s="68"/>
      <c r="I47" s="68"/>
      <c r="J47" s="69"/>
    </row>
    <row r="48" spans="2:10" ht="36" customHeight="1" outlineLevel="1" x14ac:dyDescent="0.25">
      <c r="B48" s="52" t="s">
        <v>238</v>
      </c>
      <c r="C48" s="53"/>
      <c r="D48" s="53"/>
      <c r="E48" s="54"/>
      <c r="F48" s="67">
        <v>305424</v>
      </c>
      <c r="G48" s="68"/>
      <c r="H48" s="68"/>
      <c r="I48" s="68"/>
      <c r="J48" s="69"/>
    </row>
    <row r="49" spans="2:10" ht="36" customHeight="1" outlineLevel="1" x14ac:dyDescent="0.25">
      <c r="B49" s="52" t="s">
        <v>239</v>
      </c>
      <c r="C49" s="53"/>
      <c r="D49" s="53"/>
      <c r="E49" s="54"/>
      <c r="F49" s="67">
        <v>316332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240</v>
      </c>
      <c r="C50" s="53"/>
      <c r="D50" s="53"/>
      <c r="E50" s="54"/>
      <c r="F50" s="67">
        <v>327240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54648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6444</v>
      </c>
      <c r="G52" s="68"/>
      <c r="H52" s="68"/>
      <c r="I52" s="68"/>
      <c r="J52" s="69"/>
    </row>
    <row r="53" spans="2:10" ht="36" customHeight="1" x14ac:dyDescent="0.25">
      <c r="B53" s="76" t="s">
        <v>210</v>
      </c>
      <c r="C53" s="77"/>
      <c r="D53" s="77"/>
      <c r="E53" s="54"/>
      <c r="F53" s="67">
        <v>2538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54648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10728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29556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3384 до 181656</v>
      </c>
      <c r="G64" s="206"/>
      <c r="H64" s="206"/>
      <c r="I64" s="206"/>
      <c r="J64" s="207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31320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3132</v>
      </c>
      <c r="G67" s="94"/>
      <c r="H67" s="94"/>
      <c r="I67" s="94"/>
      <c r="J67" s="95"/>
    </row>
    <row r="68" spans="1:10" ht="36" customHeight="1" thickBot="1" x14ac:dyDescent="0.3">
      <c r="B68" s="84" t="s">
        <v>158</v>
      </c>
      <c r="C68" s="85"/>
      <c r="D68" s="85"/>
      <c r="E68" s="86"/>
      <c r="F68" s="93">
        <v>7830</v>
      </c>
      <c r="G68" s="94"/>
      <c r="H68" s="94"/>
      <c r="I68" s="94"/>
      <c r="J68" s="95"/>
    </row>
    <row r="69" spans="1:10" ht="24" thickBot="1" x14ac:dyDescent="0.3"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22680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26568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31500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28332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33998.399999999994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26568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26568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120600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3384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30096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25128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181656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165132</v>
      </c>
      <c r="G83" s="68"/>
      <c r="H83" s="68"/>
      <c r="I83" s="68"/>
      <c r="J83" s="69"/>
    </row>
    <row r="84" spans="1:10" ht="36" customHeight="1" x14ac:dyDescent="0.25">
      <c r="B84" s="76" t="s">
        <v>173</v>
      </c>
      <c r="C84" s="77"/>
      <c r="D84" s="77"/>
      <c r="E84" s="54"/>
      <c r="F84" s="67">
        <v>6444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47250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3"/>
      <c r="F86" s="67">
        <v>34668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48240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51120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61344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48240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48240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327600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297360</v>
      </c>
      <c r="G97" s="68"/>
      <c r="H97" s="68"/>
      <c r="I97" s="68"/>
      <c r="J97" s="69"/>
    </row>
    <row r="98" spans="1:10" ht="36" customHeight="1" thickBot="1" x14ac:dyDescent="0.3"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33825.599999999999</v>
      </c>
      <c r="G104" s="212">
        <f>H104*1.1</f>
        <v>31006.800000000003</v>
      </c>
      <c r="H104" s="212">
        <v>28188</v>
      </c>
      <c r="I104" s="212">
        <f>H104*0.75</f>
        <v>21141</v>
      </c>
      <c r="J104" s="213">
        <f>H104*0.5</f>
        <v>14094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13266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13284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61344</v>
      </c>
      <c r="G107" s="212">
        <f>H107*1.1</f>
        <v>56232.000000000007</v>
      </c>
      <c r="H107" s="212">
        <v>51120</v>
      </c>
      <c r="I107" s="212">
        <f>H107*0.75</f>
        <v>38340</v>
      </c>
      <c r="J107" s="213">
        <f>H107*0.5</f>
        <v>25560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24480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24480</v>
      </c>
      <c r="G109" s="68"/>
      <c r="H109" s="68"/>
      <c r="I109" s="68"/>
      <c r="J109" s="69"/>
    </row>
    <row r="110" spans="1:10" ht="36" customHeight="1" thickBot="1" x14ac:dyDescent="0.3">
      <c r="B110" s="76" t="s">
        <v>199</v>
      </c>
      <c r="C110" s="77"/>
      <c r="D110" s="77"/>
      <c r="E110" s="53"/>
      <c r="F110" s="117">
        <f>H110*1.2</f>
        <v>27799.200000000001</v>
      </c>
      <c r="G110" s="117">
        <f>H110*1.1</f>
        <v>25482.600000000002</v>
      </c>
      <c r="H110" s="117">
        <v>23166</v>
      </c>
      <c r="I110" s="117">
        <f>H110*0.75</f>
        <v>17374.5</v>
      </c>
      <c r="J110" s="117">
        <f>H110*0.5</f>
        <v>11583</v>
      </c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67.5" customHeight="1" x14ac:dyDescent="0.25"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0.5" customHeight="1" x14ac:dyDescent="0.25"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7" customHeight="1" x14ac:dyDescent="0.25">
      <c r="A122" s="7" t="s">
        <v>113</v>
      </c>
      <c r="B122" s="126" t="s">
        <v>208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0.5" customHeight="1" x14ac:dyDescent="0.25"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18" customHeight="1" x14ac:dyDescent="0.25"/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8" activePane="bottomLeft" state="frozen"/>
      <selection activeCell="B11" sqref="B11:E11"/>
      <selection pane="bottomLeft" activeCell="O43" sqref="O43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6012 до 120240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53280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24120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2412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6030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15156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37782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43027.199999999997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17532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18720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45540.000000000007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38412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53280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24030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60480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74880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30412.799999999999</v>
      </c>
      <c r="G94" s="212">
        <f>H94*1.1</f>
        <v>27878.400000000001</v>
      </c>
      <c r="H94" s="212">
        <v>25344</v>
      </c>
      <c r="I94" s="212">
        <f>H94*0.75</f>
        <v>19008</v>
      </c>
      <c r="J94" s="213">
        <f>H94*0.5</f>
        <v>12672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3960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43200</v>
      </c>
      <c r="G97" s="212">
        <f>H97*1.1</f>
        <v>39600</v>
      </c>
      <c r="H97" s="212">
        <v>36000</v>
      </c>
      <c r="I97" s="212">
        <f>H97*0.75</f>
        <v>27000</v>
      </c>
      <c r="J97" s="213">
        <f>H97*0.5</f>
        <v>18000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14472</v>
      </c>
      <c r="G100" s="117">
        <f>H100*1.1</f>
        <v>13266.000000000002</v>
      </c>
      <c r="H100" s="117">
        <v>12060</v>
      </c>
      <c r="I100" s="117">
        <f>H100*0.75</f>
        <v>9045</v>
      </c>
      <c r="J100" s="117">
        <f>H100*0.5</f>
        <v>6030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4284 до 44388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32310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36972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44388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30150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43740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4644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27648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61920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33177.599999999999</v>
      </c>
      <c r="G94" s="212">
        <f>H94*1.1</f>
        <v>30412.800000000003</v>
      </c>
      <c r="H94" s="212">
        <v>27648</v>
      </c>
      <c r="I94" s="212">
        <f>H94*0.75</f>
        <v>20736</v>
      </c>
      <c r="J94" s="213">
        <f>H94*0.5</f>
        <v>13824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13824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46656</v>
      </c>
      <c r="G97" s="212">
        <f>H97*1.1</f>
        <v>42768</v>
      </c>
      <c r="H97" s="212">
        <v>38880</v>
      </c>
      <c r="I97" s="212">
        <f>H97*0.75</f>
        <v>29160</v>
      </c>
      <c r="J97" s="213">
        <f>H97*0.5</f>
        <v>19440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27648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2" activePane="bottomLeft" state="frozen"/>
      <selection activeCell="B11" sqref="B11:E11"/>
      <selection pane="bottomLeft" activeCell="A42" sqref="A42:XFD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thickBot="1" x14ac:dyDescent="0.3">
      <c r="B41" s="52" t="s">
        <v>231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thickBot="1" x14ac:dyDescent="0.3">
      <c r="B42" s="70" t="s">
        <v>142</v>
      </c>
      <c r="C42" s="71"/>
      <c r="D42" s="71"/>
      <c r="E42" s="72"/>
      <c r="F42" s="73" t="str">
        <f>"Цена от "&amp;MIN(F43:F52)&amp;" до "&amp;MAX(F43:F52)</f>
        <v>Цена от 960 до 15816</v>
      </c>
      <c r="G42" s="74"/>
      <c r="H42" s="74"/>
      <c r="I42" s="74"/>
      <c r="J42" s="75"/>
    </row>
    <row r="43" spans="2:10" ht="36" customHeight="1" x14ac:dyDescent="0.25">
      <c r="B43" s="76" t="s">
        <v>143</v>
      </c>
      <c r="C43" s="77"/>
      <c r="D43" s="77"/>
      <c r="E43" s="54"/>
      <c r="F43" s="67">
        <v>3360</v>
      </c>
      <c r="G43" s="68"/>
      <c r="H43" s="68"/>
      <c r="I43" s="68"/>
      <c r="J43" s="69"/>
    </row>
    <row r="44" spans="2:10" ht="36" customHeight="1" x14ac:dyDescent="0.25">
      <c r="B44" s="76" t="s">
        <v>210</v>
      </c>
      <c r="C44" s="77"/>
      <c r="D44" s="77"/>
      <c r="E44" s="54"/>
      <c r="F44" s="67">
        <v>1416</v>
      </c>
      <c r="G44" s="68"/>
      <c r="H44" s="68"/>
      <c r="I44" s="68"/>
      <c r="J44" s="69"/>
    </row>
    <row r="45" spans="2:10" ht="36" customHeight="1" x14ac:dyDescent="0.25">
      <c r="B45" s="78" t="s">
        <v>145</v>
      </c>
      <c r="C45" s="79"/>
      <c r="D45" s="79"/>
      <c r="E45" s="36"/>
      <c r="F45" s="80">
        <v>9456</v>
      </c>
      <c r="G45" s="81"/>
      <c r="H45" s="81"/>
      <c r="I45" s="81"/>
      <c r="J45" s="82"/>
    </row>
    <row r="46" spans="2:10" ht="36" customHeight="1" x14ac:dyDescent="0.25">
      <c r="B46" s="76" t="s">
        <v>146</v>
      </c>
      <c r="C46" s="77"/>
      <c r="D46" s="77"/>
      <c r="E46" s="54"/>
      <c r="F46" s="67">
        <v>3552</v>
      </c>
      <c r="G46" s="68"/>
      <c r="H46" s="68"/>
      <c r="I46" s="68"/>
      <c r="J46" s="69"/>
    </row>
    <row r="47" spans="2:10" ht="36" customHeight="1" x14ac:dyDescent="0.25">
      <c r="B47" s="76" t="s">
        <v>147</v>
      </c>
      <c r="C47" s="77"/>
      <c r="D47" s="77"/>
      <c r="E47" s="54"/>
      <c r="F47" s="67">
        <v>4488</v>
      </c>
      <c r="G47" s="68"/>
      <c r="H47" s="68"/>
      <c r="I47" s="68"/>
      <c r="J47" s="69"/>
    </row>
    <row r="48" spans="2:10" ht="36" customHeight="1" x14ac:dyDescent="0.25">
      <c r="B48" s="76" t="s">
        <v>148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149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150</v>
      </c>
      <c r="C50" s="77"/>
      <c r="D50" s="77"/>
      <c r="E50" s="54"/>
      <c r="F50" s="67">
        <v>1920</v>
      </c>
      <c r="G50" s="68"/>
      <c r="H50" s="68"/>
      <c r="I50" s="68"/>
      <c r="J50" s="69"/>
    </row>
    <row r="51" spans="1:10" ht="36" customHeight="1" x14ac:dyDescent="0.25">
      <c r="B51" s="76" t="s">
        <v>151</v>
      </c>
      <c r="C51" s="77"/>
      <c r="D51" s="77"/>
      <c r="E51" s="54"/>
      <c r="F51" s="67">
        <v>2880</v>
      </c>
      <c r="G51" s="68"/>
      <c r="H51" s="68"/>
      <c r="I51" s="68"/>
      <c r="J51" s="69"/>
    </row>
    <row r="52" spans="1:10" ht="36" customHeight="1" thickBot="1" x14ac:dyDescent="0.3">
      <c r="B52" s="76" t="s">
        <v>152</v>
      </c>
      <c r="C52" s="77"/>
      <c r="D52" s="77"/>
      <c r="E52" s="54"/>
      <c r="F52" s="67">
        <v>15816</v>
      </c>
      <c r="G52" s="68"/>
      <c r="H52" s="68"/>
      <c r="I52" s="68"/>
      <c r="J52" s="69"/>
    </row>
    <row r="53" spans="1:10" ht="24" customHeight="1" thickBot="1" x14ac:dyDescent="0.3"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B54" s="76" t="s">
        <v>154</v>
      </c>
      <c r="C54" s="77"/>
      <c r="D54" s="77"/>
      <c r="E54" s="54"/>
      <c r="F54" s="67">
        <v>120</v>
      </c>
      <c r="G54" s="68"/>
      <c r="H54" s="68"/>
      <c r="I54" s="68"/>
      <c r="J54" s="69"/>
    </row>
    <row r="55" spans="1:10" ht="54" customHeight="1" thickBot="1" x14ac:dyDescent="0.3">
      <c r="B55" s="194" t="s">
        <v>211</v>
      </c>
      <c r="C55" s="195"/>
      <c r="D55" s="195"/>
      <c r="E55" s="196"/>
      <c r="F55" s="205" t="str">
        <f>"Цена от "&amp;MIN(F57,F61:J62,H95,F63:J74)&amp;" до "&amp;MAX(F57,F61:F62,H95,F63:J74)</f>
        <v>Цена от 1200 до 17928</v>
      </c>
      <c r="G55" s="206"/>
      <c r="H55" s="206"/>
      <c r="I55" s="206"/>
      <c r="J55" s="207"/>
    </row>
    <row r="56" spans="1:10" ht="24" thickBot="1" x14ac:dyDescent="0.3"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B57" s="76" t="s">
        <v>156</v>
      </c>
      <c r="C57" s="77"/>
      <c r="D57" s="77"/>
      <c r="E57" s="54"/>
      <c r="F57" s="67">
        <v>2520</v>
      </c>
      <c r="G57" s="68"/>
      <c r="H57" s="68"/>
      <c r="I57" s="68"/>
      <c r="J57" s="69"/>
    </row>
    <row r="58" spans="1:10" ht="36" customHeight="1" x14ac:dyDescent="0.25">
      <c r="B58" s="84" t="s">
        <v>157</v>
      </c>
      <c r="C58" s="85"/>
      <c r="D58" s="85"/>
      <c r="E58" s="86"/>
      <c r="F58" s="93">
        <v>252</v>
      </c>
      <c r="G58" s="94"/>
      <c r="H58" s="94"/>
      <c r="I58" s="94"/>
      <c r="J58" s="95"/>
    </row>
    <row r="59" spans="1:10" ht="36" customHeight="1" thickBot="1" x14ac:dyDescent="0.3">
      <c r="B59" s="84" t="s">
        <v>158</v>
      </c>
      <c r="C59" s="85"/>
      <c r="D59" s="85"/>
      <c r="E59" s="86"/>
      <c r="F59" s="93">
        <v>636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7800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1200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12048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14640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17568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1896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1896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13224</v>
      </c>
      <c r="G68" s="68"/>
      <c r="H68" s="68"/>
      <c r="I68" s="68"/>
      <c r="J68" s="69"/>
    </row>
    <row r="69" spans="1:10" ht="36" customHeight="1" x14ac:dyDescent="0.25">
      <c r="B69" s="76" t="s">
        <v>167</v>
      </c>
      <c r="C69" s="77"/>
      <c r="D69" s="77"/>
      <c r="E69" s="54"/>
      <c r="F69" s="67">
        <v>8040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2016</v>
      </c>
      <c r="G70" s="68"/>
      <c r="H70" s="68"/>
      <c r="I70" s="68"/>
      <c r="J70" s="69"/>
    </row>
    <row r="71" spans="1:10" ht="36" customHeight="1" x14ac:dyDescent="0.25">
      <c r="B71" s="52" t="s">
        <v>169</v>
      </c>
      <c r="C71" s="96"/>
      <c r="D71" s="96"/>
      <c r="E71" s="97"/>
      <c r="F71" s="67">
        <v>7800</v>
      </c>
      <c r="G71" s="68"/>
      <c r="H71" s="68"/>
      <c r="I71" s="68"/>
      <c r="J71" s="69"/>
    </row>
    <row r="72" spans="1:10" ht="36" customHeight="1" x14ac:dyDescent="0.25">
      <c r="B72" s="52" t="s">
        <v>170</v>
      </c>
      <c r="C72" s="96"/>
      <c r="D72" s="96"/>
      <c r="E72" s="97"/>
      <c r="F72" s="67">
        <v>5304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17928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8040</v>
      </c>
      <c r="G74" s="68"/>
      <c r="H74" s="68"/>
      <c r="I74" s="68"/>
      <c r="J74" s="69"/>
    </row>
    <row r="75" spans="1:10" ht="36" customHeight="1" x14ac:dyDescent="0.25">
      <c r="B75" s="76" t="s">
        <v>173</v>
      </c>
      <c r="C75" s="77"/>
      <c r="D75" s="77"/>
      <c r="E75" s="54"/>
      <c r="F75" s="67">
        <v>3360</v>
      </c>
      <c r="G75" s="68"/>
      <c r="H75" s="68"/>
      <c r="I75" s="68"/>
      <c r="J75" s="69"/>
    </row>
    <row r="76" spans="1:10" ht="36" customHeight="1" x14ac:dyDescent="0.25">
      <c r="B76" s="76" t="s">
        <v>174</v>
      </c>
      <c r="C76" s="77"/>
      <c r="D76" s="77"/>
      <c r="E76" s="54"/>
      <c r="F76" s="67">
        <v>4020</v>
      </c>
      <c r="G76" s="68"/>
      <c r="H76" s="68"/>
      <c r="I76" s="68"/>
      <c r="J76" s="69"/>
    </row>
    <row r="77" spans="1:10" ht="36" customHeight="1" x14ac:dyDescent="0.25">
      <c r="B77" s="76" t="s">
        <v>175</v>
      </c>
      <c r="C77" s="77"/>
      <c r="D77" s="77"/>
      <c r="E77" s="53"/>
      <c r="F77" s="67">
        <v>6000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1920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20640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24768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18720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2880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25440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B89" s="208" t="s">
        <v>187</v>
      </c>
      <c r="C89" s="209"/>
      <c r="D89" s="209"/>
      <c r="E89" s="210"/>
      <c r="F89" s="205"/>
      <c r="G89" s="206"/>
      <c r="H89" s="206"/>
      <c r="I89" s="206"/>
      <c r="J89" s="207"/>
    </row>
    <row r="90" spans="1:10" ht="22.5" customHeight="1" thickBot="1" x14ac:dyDescent="0.3">
      <c r="A90" s="7" t="s">
        <v>111</v>
      </c>
      <c r="B90" s="167" t="s">
        <v>188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B91" s="34" t="s">
        <v>189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192</v>
      </c>
      <c r="C94" s="19"/>
      <c r="D94" s="19"/>
      <c r="E94" s="20"/>
      <c r="F94" s="205"/>
      <c r="G94" s="206"/>
      <c r="H94" s="206"/>
      <c r="I94" s="206"/>
      <c r="J94" s="207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1">
        <f>H95*1.2</f>
        <v>3600</v>
      </c>
      <c r="G95" s="212">
        <f>H95*1.1</f>
        <v>3300.0000000000005</v>
      </c>
      <c r="H95" s="212">
        <v>3000</v>
      </c>
      <c r="I95" s="212">
        <f>H95*0.75</f>
        <v>2250</v>
      </c>
      <c r="J95" s="213">
        <f>H95*0.5</f>
        <v>1500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3000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5904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5184</v>
      </c>
      <c r="G98" s="212">
        <f>H98*1.1</f>
        <v>4752</v>
      </c>
      <c r="H98" s="212">
        <v>4320</v>
      </c>
      <c r="I98" s="212">
        <f>H98*0.75</f>
        <v>3240</v>
      </c>
      <c r="J98" s="213">
        <f>H98*0.5</f>
        <v>2160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thickBot="1" x14ac:dyDescent="0.3">
      <c r="B101" s="76" t="s">
        <v>199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54" customHeight="1" thickBot="1" x14ac:dyDescent="0.3"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67.5" customHeight="1" x14ac:dyDescent="0.25"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0.5" customHeight="1" x14ac:dyDescent="0.25"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7" customHeight="1" x14ac:dyDescent="0.25">
      <c r="A113" s="7" t="s">
        <v>113</v>
      </c>
      <c r="B113" s="126" t="s">
        <v>208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0.5" customHeight="1" x14ac:dyDescent="0.25"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119988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38160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38160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37440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119520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36720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30960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119988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115920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79200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168480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162720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25920</v>
      </c>
      <c r="G94" s="212">
        <f>H94*1.1</f>
        <v>23760.000000000004</v>
      </c>
      <c r="H94" s="212">
        <v>21600</v>
      </c>
      <c r="I94" s="212">
        <f>H94*0.75</f>
        <v>16200</v>
      </c>
      <c r="J94" s="213">
        <f>H94*0.5</f>
        <v>10800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36288</v>
      </c>
      <c r="G97" s="212">
        <f>H97*1.1</f>
        <v>33264</v>
      </c>
      <c r="H97" s="212">
        <v>30240</v>
      </c>
      <c r="I97" s="212">
        <f>H97*0.75</f>
        <v>22680</v>
      </c>
      <c r="J97" s="213">
        <f>H97*0.5</f>
        <v>15120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28814.399999999998</v>
      </c>
      <c r="G100" s="117">
        <f>H100*1.1</f>
        <v>26413.200000000001</v>
      </c>
      <c r="H100" s="117">
        <v>24012</v>
      </c>
      <c r="I100" s="117">
        <f>H100*0.75</f>
        <v>18009</v>
      </c>
      <c r="J100" s="117">
        <f>H100*0.5</f>
        <v>12006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P114" sqref="P114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4284 до 51984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27216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43326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51984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43326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14472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14472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61200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73440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15292.8</v>
      </c>
      <c r="G94" s="212">
        <f>H94*1.1</f>
        <v>14018.400000000001</v>
      </c>
      <c r="H94" s="212">
        <v>12744</v>
      </c>
      <c r="I94" s="212">
        <f>H94*0.75</f>
        <v>9558</v>
      </c>
      <c r="J94" s="213">
        <f>H94*0.5</f>
        <v>6372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21600</v>
      </c>
      <c r="G97" s="212">
        <f>H97*1.1</f>
        <v>19800</v>
      </c>
      <c r="H97" s="212">
        <v>18000</v>
      </c>
      <c r="I97" s="212">
        <f>H97*0.75</f>
        <v>13500</v>
      </c>
      <c r="J97" s="213">
        <f>H97*0.5</f>
        <v>9000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12744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18" customHeight="1" x14ac:dyDescent="0.25"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s="239" customFormat="1" ht="36" customHeight="1" thickBot="1" x14ac:dyDescent="0.3">
      <c r="B111" s="240" t="s">
        <v>242</v>
      </c>
      <c r="C111" s="240"/>
      <c r="D111" s="240"/>
      <c r="E111" s="240"/>
      <c r="F111" s="240"/>
      <c r="G111" s="240"/>
      <c r="H111" s="240"/>
      <c r="I111" s="240"/>
    </row>
    <row r="112" spans="1:10" s="129" customFormat="1" ht="36" customHeight="1" thickBot="1" x14ac:dyDescent="0.3">
      <c r="B112" s="241" t="s">
        <v>243</v>
      </c>
      <c r="C112" s="242"/>
      <c r="D112" s="242"/>
      <c r="E112" s="242"/>
      <c r="F112" s="242"/>
      <c r="G112" s="242"/>
      <c r="H112" s="242"/>
      <c r="I112" s="243"/>
    </row>
    <row r="113" spans="1:10" ht="82.5" customHeight="1" thickBot="1" x14ac:dyDescent="0.3">
      <c r="A113" s="9"/>
      <c r="B113" s="244" t="s">
        <v>244</v>
      </c>
      <c r="C113" s="245"/>
      <c r="D113" s="246" t="s">
        <v>245</v>
      </c>
      <c r="E113" s="247"/>
      <c r="F113" s="248"/>
      <c r="G113" s="247" t="s">
        <v>246</v>
      </c>
      <c r="H113" s="247"/>
      <c r="I113" s="248"/>
      <c r="J113" s="9"/>
    </row>
    <row r="114" spans="1:10" ht="36" customHeight="1" x14ac:dyDescent="0.25">
      <c r="A114" s="9"/>
      <c r="B114" s="249" t="s">
        <v>247</v>
      </c>
      <c r="C114" s="250"/>
      <c r="D114" s="251" t="s">
        <v>248</v>
      </c>
      <c r="E114" s="251"/>
      <c r="F114" s="251"/>
      <c r="G114" s="252">
        <v>2190</v>
      </c>
      <c r="H114" s="251"/>
      <c r="I114" s="253"/>
      <c r="J114" s="9"/>
    </row>
    <row r="115" spans="1:10" ht="36" customHeight="1" x14ac:dyDescent="0.25">
      <c r="A115" s="9"/>
      <c r="B115" s="254" t="s">
        <v>249</v>
      </c>
      <c r="C115" s="255"/>
      <c r="D115" s="256"/>
      <c r="E115" s="256"/>
      <c r="F115" s="256"/>
      <c r="G115" s="257">
        <v>1590</v>
      </c>
      <c r="H115" s="256"/>
      <c r="I115" s="258"/>
      <c r="J115" s="9"/>
    </row>
    <row r="116" spans="1:10" ht="36" customHeight="1" x14ac:dyDescent="0.25">
      <c r="A116" s="9"/>
      <c r="B116" s="254" t="s">
        <v>250</v>
      </c>
      <c r="C116" s="255"/>
      <c r="D116" s="256"/>
      <c r="E116" s="256"/>
      <c r="F116" s="256"/>
      <c r="G116" s="257">
        <v>1440</v>
      </c>
      <c r="H116" s="256"/>
      <c r="I116" s="258"/>
      <c r="J116" s="9"/>
    </row>
    <row r="117" spans="1:10" ht="54" customHeight="1" x14ac:dyDescent="0.25">
      <c r="A117" s="9"/>
      <c r="B117" s="254" t="s">
        <v>251</v>
      </c>
      <c r="C117" s="255"/>
      <c r="D117" s="256"/>
      <c r="E117" s="256"/>
      <c r="F117" s="256"/>
      <c r="G117" s="257">
        <v>1290</v>
      </c>
      <c r="H117" s="256"/>
      <c r="I117" s="258"/>
      <c r="J117" s="9"/>
    </row>
    <row r="118" spans="1:10" ht="18" customHeight="1" x14ac:dyDescent="0.25">
      <c r="B118" s="121"/>
      <c r="C118" s="122"/>
      <c r="D118" s="122"/>
      <c r="E118" s="122"/>
      <c r="F118" s="123"/>
      <c r="G118" s="123"/>
      <c r="H118" s="123"/>
      <c r="I118" s="123"/>
      <c r="J118" s="123"/>
    </row>
    <row r="119" spans="1:10" ht="67.5" customHeight="1" x14ac:dyDescent="0.25">
      <c r="B119" s="124" t="s">
        <v>241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0.5" customHeight="1" x14ac:dyDescent="0.25">
      <c r="B120" s="124" t="s">
        <v>207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27" customHeight="1" x14ac:dyDescent="0.25">
      <c r="A121" s="7" t="s">
        <v>113</v>
      </c>
      <c r="B121" s="126" t="s">
        <v>208</v>
      </c>
      <c r="C121" s="126"/>
      <c r="D121" s="126"/>
      <c r="E121" s="126"/>
      <c r="F121" s="126"/>
      <c r="G121" s="126"/>
      <c r="H121" s="126"/>
      <c r="I121" s="126"/>
      <c r="J121" s="126"/>
    </row>
    <row r="122" spans="1:10" ht="40.5" customHeight="1" x14ac:dyDescent="0.25"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18" customHeight="1" x14ac:dyDescent="0.25"/>
  </sheetData>
  <sheetProtection selectLockedCells="1" selectUnlockedCells="1"/>
  <mergeCells count="219">
    <mergeCell ref="B119:J119"/>
    <mergeCell ref="B120:J120"/>
    <mergeCell ref="B121:J121"/>
    <mergeCell ref="B122:J122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8:E108"/>
    <mergeCell ref="F108:J108"/>
    <mergeCell ref="B111:I111"/>
    <mergeCell ref="B112:I112"/>
    <mergeCell ref="B113:C113"/>
    <mergeCell ref="D113:F113"/>
    <mergeCell ref="G113:I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47304</v>
      </c>
      <c r="G11" s="33">
        <f>H11*1.1</f>
        <v>43362</v>
      </c>
      <c r="H11" s="33">
        <v>39420</v>
      </c>
      <c r="I11" s="33">
        <f>H11*0.75</f>
        <v>29565</v>
      </c>
      <c r="J11" s="33">
        <f>H11*0.5</f>
        <v>19710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66268.800000000003</v>
      </c>
      <c r="G12" s="37">
        <f>H12*1.1</f>
        <v>60746.400000000001</v>
      </c>
      <c r="H12" s="37">
        <v>55224</v>
      </c>
      <c r="I12" s="37">
        <f>H12*0.75</f>
        <v>41418</v>
      </c>
      <c r="J12" s="37">
        <f>H12*0.5</f>
        <v>27612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74160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12960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1296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4536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25920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12240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36720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44064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12960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74160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104400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10368</v>
      </c>
      <c r="G94" s="212">
        <f>H94*1.1</f>
        <v>9504</v>
      </c>
      <c r="H94" s="212">
        <v>8640</v>
      </c>
      <c r="I94" s="212">
        <f>H94*0.75</f>
        <v>6480</v>
      </c>
      <c r="J94" s="213">
        <f>H94*0.5</f>
        <v>4320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12960</v>
      </c>
      <c r="G100" s="117">
        <f>H100*1.1</f>
        <v>11880.000000000002</v>
      </c>
      <c r="H100" s="117">
        <v>10800</v>
      </c>
      <c r="I100" s="117">
        <f>H100*0.75</f>
        <v>8100</v>
      </c>
      <c r="J100" s="117">
        <f>H100*0.5</f>
        <v>5400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0" customWidth="1"/>
    <col min="3" max="5" width="30.7109375" style="9" customWidth="1"/>
    <col min="6" max="9" width="24.7109375" style="131" customWidth="1"/>
    <col min="10" max="10" width="23.85546875" style="9" customWidth="1"/>
    <col min="11" max="16384" width="9.140625" style="9"/>
  </cols>
  <sheetData>
    <row r="1" spans="1:10" ht="36" customHeight="1" x14ac:dyDescent="0.25">
      <c r="A1" s="132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2"/>
      <c r="B5" s="18" t="s">
        <v>104</v>
      </c>
      <c r="C5" s="19"/>
      <c r="D5" s="19"/>
      <c r="E5" s="19"/>
      <c r="F5" s="259"/>
      <c r="G5" s="260"/>
      <c r="H5" s="260"/>
      <c r="I5" s="260"/>
      <c r="J5" s="261"/>
    </row>
    <row r="6" spans="1:10" ht="54" customHeight="1" thickBot="1" x14ac:dyDescent="0.3">
      <c r="A6" s="132"/>
      <c r="B6" s="23" t="s">
        <v>105</v>
      </c>
      <c r="C6" s="24"/>
      <c r="D6" s="24"/>
      <c r="E6" s="262"/>
      <c r="F6" s="263"/>
      <c r="G6" s="264"/>
      <c r="H6" s="264"/>
      <c r="I6" s="264"/>
      <c r="J6" s="265"/>
    </row>
    <row r="7" spans="1:10" ht="24" customHeight="1" thickBot="1" x14ac:dyDescent="0.3">
      <c r="A7" s="132"/>
      <c r="B7" s="137"/>
      <c r="C7" s="138"/>
      <c r="D7" s="138"/>
      <c r="E7" s="138"/>
      <c r="F7" s="266"/>
      <c r="G7" s="267"/>
      <c r="H7" s="267"/>
      <c r="I7" s="267"/>
      <c r="J7" s="268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2"/>
      <c r="B10" s="27"/>
      <c r="C10" s="38"/>
      <c r="D10" s="38"/>
      <c r="E10" s="38"/>
      <c r="F10" s="269"/>
      <c r="G10" s="270"/>
      <c r="H10" s="270"/>
      <c r="I10" s="270"/>
      <c r="J10" s="271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5"/>
      <c r="F12" s="272">
        <f>H12*1.2</f>
        <v>62121.599999999999</v>
      </c>
      <c r="G12" s="272">
        <f>H12*1.1</f>
        <v>56944.800000000003</v>
      </c>
      <c r="H12" s="272">
        <v>51768</v>
      </c>
      <c r="I12" s="272">
        <f>H12*0.75</f>
        <v>38826</v>
      </c>
      <c r="J12" s="272">
        <f>H12*0.5</f>
        <v>25884</v>
      </c>
    </row>
    <row r="13" spans="1:10" ht="24" customHeight="1" thickBot="1" x14ac:dyDescent="0.3">
      <c r="A13" s="132"/>
      <c r="B13" s="27"/>
      <c r="C13" s="38"/>
      <c r="D13" s="38"/>
      <c r="E13" s="38"/>
      <c r="F13" s="177"/>
      <c r="G13" s="203"/>
      <c r="H13" s="203"/>
      <c r="I13" s="203"/>
      <c r="J13" s="204"/>
    </row>
    <row r="14" spans="1:10" ht="36" customHeight="1" thickBot="1" x14ac:dyDescent="0.3">
      <c r="A14" s="132" t="s">
        <v>111</v>
      </c>
      <c r="B14" s="30" t="s">
        <v>117</v>
      </c>
      <c r="C14" s="31"/>
      <c r="D14" s="31"/>
      <c r="E14" s="31"/>
      <c r="F14" s="273">
        <v>7200</v>
      </c>
      <c r="G14" s="274"/>
      <c r="H14" s="274"/>
      <c r="I14" s="274"/>
      <c r="J14" s="275"/>
    </row>
    <row r="15" spans="1:10" ht="36" customHeight="1" thickBot="1" x14ac:dyDescent="0.3">
      <c r="A15" s="132" t="s">
        <v>113</v>
      </c>
      <c r="B15" s="46" t="s">
        <v>118</v>
      </c>
      <c r="C15" s="47"/>
      <c r="D15" s="47"/>
      <c r="E15" s="47"/>
      <c r="F15" s="276">
        <v>10080</v>
      </c>
      <c r="G15" s="277"/>
      <c r="H15" s="277"/>
      <c r="I15" s="277"/>
      <c r="J15" s="278"/>
    </row>
    <row r="16" spans="1:10" ht="36" customHeight="1" thickBot="1" x14ac:dyDescent="0.3">
      <c r="A16" s="132"/>
      <c r="B16" s="27"/>
      <c r="C16" s="38"/>
      <c r="D16" s="38"/>
      <c r="E16" s="38"/>
      <c r="F16" s="137"/>
      <c r="G16" s="279"/>
      <c r="H16" s="279"/>
      <c r="I16" s="279"/>
      <c r="J16" s="280"/>
    </row>
    <row r="17" spans="1:10" ht="36" customHeight="1" x14ac:dyDescent="0.25">
      <c r="A17" s="132"/>
      <c r="B17" s="52" t="s">
        <v>119</v>
      </c>
      <c r="C17" s="53"/>
      <c r="D17" s="53"/>
      <c r="E17" s="53"/>
      <c r="F17" s="178">
        <v>1260</v>
      </c>
      <c r="G17" s="281"/>
      <c r="H17" s="281"/>
      <c r="I17" s="281"/>
      <c r="J17" s="179"/>
    </row>
    <row r="18" spans="1:10" ht="36" customHeight="1" thickBot="1" x14ac:dyDescent="0.3">
      <c r="A18" s="132"/>
      <c r="B18" s="52" t="s">
        <v>120</v>
      </c>
      <c r="C18" s="53"/>
      <c r="D18" s="53"/>
      <c r="E18" s="53"/>
      <c r="F18" s="199">
        <v>1800</v>
      </c>
      <c r="G18" s="282"/>
      <c r="H18" s="282"/>
      <c r="I18" s="282"/>
      <c r="J18" s="283"/>
    </row>
    <row r="19" spans="1:10" ht="24" customHeight="1" thickBot="1" x14ac:dyDescent="0.3">
      <c r="A19" s="132"/>
      <c r="B19" s="155"/>
      <c r="C19" s="156"/>
      <c r="D19" s="156"/>
      <c r="E19" s="156"/>
      <c r="F19" s="137"/>
      <c r="G19" s="279"/>
      <c r="H19" s="279"/>
      <c r="I19" s="279"/>
      <c r="J19" s="280"/>
    </row>
    <row r="20" spans="1:10" ht="36" customHeight="1" thickBot="1" x14ac:dyDescent="0.3">
      <c r="A20" s="132"/>
      <c r="B20" s="284" t="s">
        <v>121</v>
      </c>
      <c r="C20" s="285"/>
      <c r="D20" s="285"/>
      <c r="E20" s="286"/>
      <c r="F20" s="287" t="str">
        <f>"Цена от "&amp;MIN($F$21:F40)&amp;" до "&amp;MAX($F$21:F40)</f>
        <v>Цена от 3780 до 75600</v>
      </c>
      <c r="G20" s="288"/>
      <c r="H20" s="288"/>
      <c r="I20" s="288"/>
      <c r="J20" s="289"/>
    </row>
    <row r="21" spans="1:10" ht="36" customHeight="1" outlineLevel="1" x14ac:dyDescent="0.25">
      <c r="A21" s="132"/>
      <c r="B21" s="34" t="s">
        <v>122</v>
      </c>
      <c r="C21" s="35"/>
      <c r="D21" s="35"/>
      <c r="E21" s="35"/>
      <c r="F21" s="290">
        <v>3780</v>
      </c>
      <c r="G21" s="290"/>
      <c r="H21" s="290"/>
      <c r="I21" s="290"/>
      <c r="J21" s="291"/>
    </row>
    <row r="22" spans="1:10" ht="36" customHeight="1" outlineLevel="1" x14ac:dyDescent="0.25">
      <c r="A22" s="132"/>
      <c r="B22" s="52" t="s">
        <v>123</v>
      </c>
      <c r="C22" s="53"/>
      <c r="D22" s="53"/>
      <c r="E22" s="53"/>
      <c r="F22" s="290">
        <v>7560</v>
      </c>
      <c r="G22" s="290"/>
      <c r="H22" s="290"/>
      <c r="I22" s="290"/>
      <c r="J22" s="291"/>
    </row>
    <row r="23" spans="1:10" ht="36" customHeight="1" outlineLevel="1" x14ac:dyDescent="0.25">
      <c r="A23" s="132"/>
      <c r="B23" s="52" t="s">
        <v>124</v>
      </c>
      <c r="C23" s="53"/>
      <c r="D23" s="53"/>
      <c r="E23" s="53"/>
      <c r="F23" s="290">
        <v>11340</v>
      </c>
      <c r="G23" s="290"/>
      <c r="H23" s="290"/>
      <c r="I23" s="290"/>
      <c r="J23" s="291"/>
    </row>
    <row r="24" spans="1:10" ht="36" customHeight="1" outlineLevel="1" x14ac:dyDescent="0.25">
      <c r="A24" s="132"/>
      <c r="B24" s="52" t="s">
        <v>125</v>
      </c>
      <c r="C24" s="53"/>
      <c r="D24" s="53"/>
      <c r="E24" s="53"/>
      <c r="F24" s="290">
        <v>15120</v>
      </c>
      <c r="G24" s="290"/>
      <c r="H24" s="290"/>
      <c r="I24" s="290"/>
      <c r="J24" s="291"/>
    </row>
    <row r="25" spans="1:10" ht="36" customHeight="1" outlineLevel="1" x14ac:dyDescent="0.25">
      <c r="A25" s="132"/>
      <c r="B25" s="52" t="s">
        <v>126</v>
      </c>
      <c r="C25" s="53"/>
      <c r="D25" s="53"/>
      <c r="E25" s="53"/>
      <c r="F25" s="290">
        <v>18900</v>
      </c>
      <c r="G25" s="290"/>
      <c r="H25" s="290"/>
      <c r="I25" s="290"/>
      <c r="J25" s="291"/>
    </row>
    <row r="26" spans="1:10" ht="36" customHeight="1" outlineLevel="1" x14ac:dyDescent="0.25">
      <c r="A26" s="132"/>
      <c r="B26" s="52" t="s">
        <v>127</v>
      </c>
      <c r="C26" s="53"/>
      <c r="D26" s="53"/>
      <c r="E26" s="53"/>
      <c r="F26" s="290">
        <v>22680</v>
      </c>
      <c r="G26" s="290"/>
      <c r="H26" s="290"/>
      <c r="I26" s="290"/>
      <c r="J26" s="291"/>
    </row>
    <row r="27" spans="1:10" ht="36" customHeight="1" outlineLevel="1" x14ac:dyDescent="0.25">
      <c r="A27" s="132"/>
      <c r="B27" s="52" t="s">
        <v>128</v>
      </c>
      <c r="C27" s="53"/>
      <c r="D27" s="53"/>
      <c r="E27" s="53"/>
      <c r="F27" s="290">
        <v>26460</v>
      </c>
      <c r="G27" s="290"/>
      <c r="H27" s="290"/>
      <c r="I27" s="290"/>
      <c r="J27" s="291"/>
    </row>
    <row r="28" spans="1:10" ht="36" customHeight="1" outlineLevel="1" x14ac:dyDescent="0.25">
      <c r="A28" s="132"/>
      <c r="B28" s="52" t="s">
        <v>129</v>
      </c>
      <c r="C28" s="53"/>
      <c r="D28" s="53"/>
      <c r="E28" s="53"/>
      <c r="F28" s="290">
        <v>30240</v>
      </c>
      <c r="G28" s="290"/>
      <c r="H28" s="290"/>
      <c r="I28" s="290"/>
      <c r="J28" s="291"/>
    </row>
    <row r="29" spans="1:10" ht="36" customHeight="1" outlineLevel="1" x14ac:dyDescent="0.25">
      <c r="A29" s="132"/>
      <c r="B29" s="52" t="s">
        <v>130</v>
      </c>
      <c r="C29" s="53"/>
      <c r="D29" s="53"/>
      <c r="E29" s="53"/>
      <c r="F29" s="290">
        <v>34020</v>
      </c>
      <c r="G29" s="290"/>
      <c r="H29" s="290"/>
      <c r="I29" s="290"/>
      <c r="J29" s="291"/>
    </row>
    <row r="30" spans="1:10" ht="36" customHeight="1" outlineLevel="1" x14ac:dyDescent="0.25">
      <c r="A30" s="132"/>
      <c r="B30" s="52" t="s">
        <v>131</v>
      </c>
      <c r="C30" s="53"/>
      <c r="D30" s="53"/>
      <c r="E30" s="53"/>
      <c r="F30" s="290">
        <v>37800</v>
      </c>
      <c r="G30" s="290"/>
      <c r="H30" s="290"/>
      <c r="I30" s="290"/>
      <c r="J30" s="291"/>
    </row>
    <row r="31" spans="1:10" ht="36" customHeight="1" outlineLevel="1" x14ac:dyDescent="0.25">
      <c r="A31" s="132"/>
      <c r="B31" s="52" t="s">
        <v>132</v>
      </c>
      <c r="C31" s="53"/>
      <c r="D31" s="53"/>
      <c r="E31" s="53"/>
      <c r="F31" s="290">
        <v>41580</v>
      </c>
      <c r="G31" s="290"/>
      <c r="H31" s="290"/>
      <c r="I31" s="290"/>
      <c r="J31" s="291"/>
    </row>
    <row r="32" spans="1:10" ht="36" customHeight="1" outlineLevel="1" x14ac:dyDescent="0.25">
      <c r="A32" s="132"/>
      <c r="B32" s="52" t="s">
        <v>133</v>
      </c>
      <c r="C32" s="53"/>
      <c r="D32" s="53"/>
      <c r="E32" s="53"/>
      <c r="F32" s="290">
        <v>45360</v>
      </c>
      <c r="G32" s="290"/>
      <c r="H32" s="290"/>
      <c r="I32" s="290"/>
      <c r="J32" s="291"/>
    </row>
    <row r="33" spans="1:10" ht="36" customHeight="1" outlineLevel="1" x14ac:dyDescent="0.25">
      <c r="A33" s="132"/>
      <c r="B33" s="52" t="s">
        <v>134</v>
      </c>
      <c r="C33" s="53"/>
      <c r="D33" s="53"/>
      <c r="E33" s="53"/>
      <c r="F33" s="290">
        <v>49140</v>
      </c>
      <c r="G33" s="290"/>
      <c r="H33" s="290"/>
      <c r="I33" s="290"/>
      <c r="J33" s="291"/>
    </row>
    <row r="34" spans="1:10" ht="36" customHeight="1" outlineLevel="1" x14ac:dyDescent="0.25">
      <c r="A34" s="132"/>
      <c r="B34" s="52" t="s">
        <v>135</v>
      </c>
      <c r="C34" s="53"/>
      <c r="D34" s="53"/>
      <c r="E34" s="53"/>
      <c r="F34" s="290">
        <v>52920</v>
      </c>
      <c r="G34" s="290"/>
      <c r="H34" s="290"/>
      <c r="I34" s="290"/>
      <c r="J34" s="291"/>
    </row>
    <row r="35" spans="1:10" ht="36" customHeight="1" outlineLevel="1" x14ac:dyDescent="0.25">
      <c r="A35" s="132"/>
      <c r="B35" s="52" t="s">
        <v>136</v>
      </c>
      <c r="C35" s="53"/>
      <c r="D35" s="53"/>
      <c r="E35" s="53"/>
      <c r="F35" s="290">
        <v>56700</v>
      </c>
      <c r="G35" s="290"/>
      <c r="H35" s="290"/>
      <c r="I35" s="290"/>
      <c r="J35" s="291"/>
    </row>
    <row r="36" spans="1:10" ht="36" customHeight="1" outlineLevel="1" x14ac:dyDescent="0.25">
      <c r="A36" s="132"/>
      <c r="B36" s="52" t="s">
        <v>137</v>
      </c>
      <c r="C36" s="53"/>
      <c r="D36" s="53"/>
      <c r="E36" s="53"/>
      <c r="F36" s="290">
        <v>60480</v>
      </c>
      <c r="G36" s="290"/>
      <c r="H36" s="290"/>
      <c r="I36" s="290"/>
      <c r="J36" s="291"/>
    </row>
    <row r="37" spans="1:10" ht="36" customHeight="1" outlineLevel="1" x14ac:dyDescent="0.25">
      <c r="A37" s="132"/>
      <c r="B37" s="52" t="s">
        <v>138</v>
      </c>
      <c r="C37" s="53"/>
      <c r="D37" s="53"/>
      <c r="E37" s="53"/>
      <c r="F37" s="290">
        <v>64260</v>
      </c>
      <c r="G37" s="290"/>
      <c r="H37" s="290"/>
      <c r="I37" s="290"/>
      <c r="J37" s="291"/>
    </row>
    <row r="38" spans="1:10" ht="36" customHeight="1" outlineLevel="1" x14ac:dyDescent="0.25">
      <c r="A38" s="132"/>
      <c r="B38" s="52" t="s">
        <v>139</v>
      </c>
      <c r="C38" s="53"/>
      <c r="D38" s="53"/>
      <c r="E38" s="53"/>
      <c r="F38" s="290">
        <v>68040</v>
      </c>
      <c r="G38" s="290"/>
      <c r="H38" s="290"/>
      <c r="I38" s="290"/>
      <c r="J38" s="291"/>
    </row>
    <row r="39" spans="1:10" ht="36" customHeight="1" outlineLevel="1" x14ac:dyDescent="0.25">
      <c r="A39" s="132"/>
      <c r="B39" s="52" t="s">
        <v>140</v>
      </c>
      <c r="C39" s="53"/>
      <c r="D39" s="53"/>
      <c r="E39" s="53"/>
      <c r="F39" s="290">
        <v>71820</v>
      </c>
      <c r="G39" s="290"/>
      <c r="H39" s="290"/>
      <c r="I39" s="290"/>
      <c r="J39" s="291"/>
    </row>
    <row r="40" spans="1:10" ht="36" customHeight="1" outlineLevel="1" thickBot="1" x14ac:dyDescent="0.3">
      <c r="A40" s="132"/>
      <c r="B40" s="52" t="s">
        <v>141</v>
      </c>
      <c r="C40" s="53"/>
      <c r="D40" s="53"/>
      <c r="E40" s="53"/>
      <c r="F40" s="292">
        <v>75600</v>
      </c>
      <c r="G40" s="292"/>
      <c r="H40" s="292"/>
      <c r="I40" s="292"/>
      <c r="J40" s="293"/>
    </row>
    <row r="41" spans="1:10" ht="36" customHeight="1" thickBot="1" x14ac:dyDescent="0.3">
      <c r="A41" s="132"/>
      <c r="B41" s="70" t="s">
        <v>142</v>
      </c>
      <c r="C41" s="71"/>
      <c r="D41" s="71"/>
      <c r="E41" s="294"/>
      <c r="F41" s="287" t="str">
        <f>"Цена от "&amp;MIN(F42:F51)&amp;" до "&amp;MAX(F42:F51)</f>
        <v>Цена от 1620 до 41040</v>
      </c>
      <c r="G41" s="288"/>
      <c r="H41" s="288"/>
      <c r="I41" s="288"/>
      <c r="J41" s="289"/>
    </row>
    <row r="42" spans="1:10" ht="36" customHeight="1" x14ac:dyDescent="0.25">
      <c r="A42" s="132"/>
      <c r="B42" s="76" t="s">
        <v>143</v>
      </c>
      <c r="C42" s="77"/>
      <c r="D42" s="77"/>
      <c r="E42" s="53"/>
      <c r="F42" s="290">
        <v>4644</v>
      </c>
      <c r="G42" s="290"/>
      <c r="H42" s="290"/>
      <c r="I42" s="290"/>
      <c r="J42" s="291"/>
    </row>
    <row r="43" spans="1:10" ht="36" customHeight="1" x14ac:dyDescent="0.25">
      <c r="A43" s="132"/>
      <c r="B43" s="76" t="s">
        <v>210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2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2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2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2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2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2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2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2"/>
      <c r="B51" s="76" t="s">
        <v>152</v>
      </c>
      <c r="C51" s="77"/>
      <c r="D51" s="77"/>
      <c r="E51" s="53"/>
      <c r="F51" s="295">
        <v>28800</v>
      </c>
      <c r="G51" s="295"/>
      <c r="H51" s="295"/>
      <c r="I51" s="295"/>
      <c r="J51" s="296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2"/>
      <c r="B54" s="161" t="s">
        <v>211</v>
      </c>
      <c r="C54" s="162"/>
      <c r="D54" s="162"/>
      <c r="E54" s="162"/>
      <c r="F54" s="202" t="str">
        <f>"Цена от "&amp;MIN(F56:F56,F60:F73)&amp;" до "&amp;MAX(F56:F56,F60:F73)</f>
        <v>Цена от 3816 до 79740</v>
      </c>
      <c r="G54" s="297"/>
      <c r="H54" s="297"/>
      <c r="I54" s="297"/>
      <c r="J54" s="298"/>
    </row>
    <row r="55" spans="1:10" ht="24" customHeight="1" thickBot="1" x14ac:dyDescent="0.3">
      <c r="A55" s="132"/>
      <c r="B55" s="27"/>
      <c r="C55" s="38"/>
      <c r="D55" s="38"/>
      <c r="E55" s="38"/>
      <c r="F55" s="177"/>
      <c r="G55" s="203"/>
      <c r="H55" s="203"/>
      <c r="I55" s="203"/>
      <c r="J55" s="204"/>
    </row>
    <row r="56" spans="1:10" ht="36" customHeight="1" x14ac:dyDescent="0.25">
      <c r="A56" s="132"/>
      <c r="B56" s="76" t="s">
        <v>156</v>
      </c>
      <c r="C56" s="77"/>
      <c r="D56" s="77"/>
      <c r="E56" s="53"/>
      <c r="F56" s="290">
        <v>36720</v>
      </c>
      <c r="G56" s="290"/>
      <c r="H56" s="290"/>
      <c r="I56" s="290"/>
      <c r="J56" s="291"/>
    </row>
    <row r="57" spans="1:10" ht="36" customHeight="1" x14ac:dyDescent="0.25">
      <c r="A57" s="132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thickBot="1" x14ac:dyDescent="0.3">
      <c r="A58" s="132"/>
      <c r="B58" s="76" t="s">
        <v>158</v>
      </c>
      <c r="C58" s="77"/>
      <c r="D58" s="77"/>
      <c r="E58" s="53"/>
      <c r="F58" s="295">
        <v>9180</v>
      </c>
      <c r="G58" s="295"/>
      <c r="H58" s="295"/>
      <c r="I58" s="295"/>
      <c r="J58" s="296"/>
    </row>
    <row r="59" spans="1:10" ht="24" customHeight="1" thickBot="1" x14ac:dyDescent="0.3">
      <c r="A59" s="132"/>
      <c r="B59" s="27"/>
      <c r="C59" s="38"/>
      <c r="D59" s="38"/>
      <c r="E59" s="38"/>
      <c r="F59" s="177"/>
      <c r="G59" s="203"/>
      <c r="H59" s="203"/>
      <c r="I59" s="203"/>
      <c r="J59" s="204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3"/>
      <c r="F60" s="290">
        <v>32112</v>
      </c>
      <c r="G60" s="290"/>
      <c r="H60" s="290"/>
      <c r="I60" s="290"/>
      <c r="J60" s="291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6"/>
      <c r="F61" s="59">
        <v>20340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3"/>
      <c r="F62" s="59">
        <v>45540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3"/>
      <c r="F63" s="59">
        <v>29592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3"/>
      <c r="F64" s="59">
        <v>35510.399999999994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3"/>
      <c r="F65" s="59">
        <v>18540</v>
      </c>
      <c r="G65" s="59"/>
      <c r="H65" s="59"/>
      <c r="I65" s="59"/>
      <c r="J65" s="60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3"/>
      <c r="F66" s="59">
        <v>22140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3"/>
      <c r="F67" s="59">
        <v>79740</v>
      </c>
      <c r="G67" s="59"/>
      <c r="H67" s="59"/>
      <c r="I67" s="59"/>
      <c r="J67" s="60"/>
    </row>
    <row r="68" spans="1:10" ht="36" customHeight="1" x14ac:dyDescent="0.25">
      <c r="A68" s="132"/>
      <c r="B68" s="76" t="s">
        <v>167</v>
      </c>
      <c r="C68" s="77"/>
      <c r="D68" s="77"/>
      <c r="E68" s="53"/>
      <c r="F68" s="59">
        <v>40068</v>
      </c>
      <c r="G68" s="59"/>
      <c r="H68" s="59"/>
      <c r="I68" s="59"/>
      <c r="J68" s="60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5"/>
      <c r="F69" s="59">
        <v>3816</v>
      </c>
      <c r="G69" s="59"/>
      <c r="H69" s="59"/>
      <c r="I69" s="59"/>
      <c r="J69" s="60"/>
    </row>
    <row r="70" spans="1:10" ht="36" customHeight="1" x14ac:dyDescent="0.25">
      <c r="A70" s="132"/>
      <c r="B70" s="76" t="s">
        <v>169</v>
      </c>
      <c r="C70" s="77"/>
      <c r="D70" s="77"/>
      <c r="E70" s="53"/>
      <c r="F70" s="59">
        <v>20052</v>
      </c>
      <c r="G70" s="59"/>
      <c r="H70" s="59"/>
      <c r="I70" s="59"/>
      <c r="J70" s="60"/>
    </row>
    <row r="71" spans="1:10" ht="36" customHeight="1" x14ac:dyDescent="0.25">
      <c r="A71" s="132"/>
      <c r="B71" s="76" t="s">
        <v>170</v>
      </c>
      <c r="C71" s="77"/>
      <c r="D71" s="77"/>
      <c r="E71" s="53"/>
      <c r="F71" s="59">
        <v>16236</v>
      </c>
      <c r="G71" s="59"/>
      <c r="H71" s="59"/>
      <c r="I71" s="59"/>
      <c r="J71" s="60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6"/>
      <c r="F72" s="59">
        <v>60120</v>
      </c>
      <c r="G72" s="59"/>
      <c r="H72" s="59"/>
      <c r="I72" s="59"/>
      <c r="J72" s="60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3"/>
      <c r="F73" s="59">
        <v>7740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4644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18090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18000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3"/>
      <c r="F77" s="59">
        <v>45360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3"/>
      <c r="F78" s="59">
        <v>28800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76" t="s">
        <v>214</v>
      </c>
      <c r="C79" s="77"/>
      <c r="D79" s="77"/>
      <c r="E79" s="53"/>
      <c r="F79" s="59">
        <v>64080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3"/>
      <c r="F80" s="59">
        <v>41760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84" t="s">
        <v>216</v>
      </c>
      <c r="C81" s="85"/>
      <c r="D81" s="85"/>
      <c r="E81" s="299"/>
      <c r="F81" s="59">
        <v>50112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3"/>
      <c r="F82" s="59">
        <v>26640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3"/>
      <c r="F83" s="59">
        <v>31680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3"/>
      <c r="F84" s="59">
        <v>112320</v>
      </c>
      <c r="G84" s="59"/>
      <c r="H84" s="59"/>
      <c r="I84" s="59"/>
      <c r="J84" s="60"/>
    </row>
    <row r="85" spans="1:10" ht="36" customHeight="1" x14ac:dyDescent="0.25">
      <c r="A85" s="132" t="s">
        <v>113</v>
      </c>
      <c r="B85" s="78" t="s">
        <v>220</v>
      </c>
      <c r="C85" s="79"/>
      <c r="D85" s="79"/>
      <c r="E85" s="35"/>
      <c r="F85" s="59">
        <v>5760</v>
      </c>
      <c r="G85" s="59"/>
      <c r="H85" s="59"/>
      <c r="I85" s="59"/>
      <c r="J85" s="60"/>
    </row>
    <row r="86" spans="1:10" ht="36" customHeight="1" x14ac:dyDescent="0.25">
      <c r="A86" s="132" t="s">
        <v>113</v>
      </c>
      <c r="B86" s="76" t="s">
        <v>221</v>
      </c>
      <c r="C86" s="77"/>
      <c r="D86" s="77"/>
      <c r="E86" s="53"/>
      <c r="F86" s="59">
        <v>84240</v>
      </c>
      <c r="G86" s="59"/>
      <c r="H86" s="59"/>
      <c r="I86" s="59"/>
      <c r="J86" s="60"/>
    </row>
    <row r="87" spans="1:10" ht="36" customHeight="1" thickBot="1" x14ac:dyDescent="0.3">
      <c r="A87" s="132" t="s">
        <v>113</v>
      </c>
      <c r="B87" s="84" t="s">
        <v>222</v>
      </c>
      <c r="C87" s="85"/>
      <c r="D87" s="85"/>
      <c r="E87" s="299"/>
      <c r="F87" s="295">
        <v>11520</v>
      </c>
      <c r="G87" s="295"/>
      <c r="H87" s="295"/>
      <c r="I87" s="295"/>
      <c r="J87" s="296"/>
    </row>
    <row r="88" spans="1:10" ht="27" customHeight="1" thickBot="1" x14ac:dyDescent="0.3">
      <c r="A88" s="132"/>
      <c r="B88" s="18" t="s">
        <v>187</v>
      </c>
      <c r="C88" s="19"/>
      <c r="D88" s="19"/>
      <c r="E88" s="20"/>
      <c r="F88" s="259"/>
      <c r="G88" s="260"/>
      <c r="H88" s="260"/>
      <c r="I88" s="260"/>
      <c r="J88" s="261"/>
    </row>
    <row r="89" spans="1:10" ht="19.5" customHeight="1" thickBot="1" x14ac:dyDescent="0.3">
      <c r="A89" s="132"/>
      <c r="B89" s="167" t="s">
        <v>188</v>
      </c>
      <c r="C89" s="168"/>
      <c r="D89" s="168"/>
      <c r="E89" s="168"/>
      <c r="F89" s="300"/>
      <c r="G89" s="301"/>
      <c r="H89" s="301"/>
      <c r="I89" s="301"/>
      <c r="J89" s="302"/>
    </row>
    <row r="90" spans="1:10" ht="36" customHeight="1" x14ac:dyDescent="0.25">
      <c r="A90" s="132"/>
      <c r="B90" s="34" t="s">
        <v>189</v>
      </c>
      <c r="C90" s="170"/>
      <c r="D90" s="170"/>
      <c r="E90" s="170"/>
      <c r="F90" s="290">
        <v>60</v>
      </c>
      <c r="G90" s="290"/>
      <c r="H90" s="290"/>
      <c r="I90" s="290"/>
      <c r="J90" s="291"/>
    </row>
    <row r="91" spans="1:10" ht="36" customHeight="1" x14ac:dyDescent="0.25">
      <c r="A91" s="132"/>
      <c r="B91" s="76" t="s">
        <v>190</v>
      </c>
      <c r="C91" s="77"/>
      <c r="D91" s="77"/>
      <c r="E91" s="53"/>
      <c r="F91" s="59">
        <v>60</v>
      </c>
      <c r="G91" s="59"/>
      <c r="H91" s="59"/>
      <c r="I91" s="59"/>
      <c r="J91" s="60"/>
    </row>
    <row r="92" spans="1:10" ht="36" customHeight="1" thickBot="1" x14ac:dyDescent="0.3">
      <c r="A92" s="132"/>
      <c r="B92" s="76" t="s">
        <v>191</v>
      </c>
      <c r="C92" s="77"/>
      <c r="D92" s="77"/>
      <c r="E92" s="53"/>
      <c r="F92" s="295">
        <v>120</v>
      </c>
      <c r="G92" s="295"/>
      <c r="H92" s="295"/>
      <c r="I92" s="295"/>
      <c r="J92" s="296"/>
    </row>
    <row r="93" spans="1:10" ht="36" customHeight="1" thickBot="1" x14ac:dyDescent="0.3">
      <c r="A93" s="7"/>
      <c r="B93" s="18" t="s">
        <v>192</v>
      </c>
      <c r="C93" s="19"/>
      <c r="D93" s="19"/>
      <c r="E93" s="19"/>
      <c r="F93" s="202"/>
      <c r="G93" s="297"/>
      <c r="H93" s="297"/>
      <c r="I93" s="297"/>
      <c r="J93" s="298"/>
    </row>
    <row r="94" spans="1:10" ht="36" customHeight="1" x14ac:dyDescent="0.25">
      <c r="A94" s="132" t="s">
        <v>111</v>
      </c>
      <c r="B94" s="76" t="s">
        <v>252</v>
      </c>
      <c r="C94" s="77"/>
      <c r="D94" s="77"/>
      <c r="E94" s="53"/>
      <c r="F94" s="114">
        <f>H94*1.2</f>
        <v>54432</v>
      </c>
      <c r="G94" s="114">
        <f>H94*1.1</f>
        <v>49896.000000000007</v>
      </c>
      <c r="H94" s="114">
        <v>45360</v>
      </c>
      <c r="I94" s="114">
        <f>H94*0.75</f>
        <v>34020</v>
      </c>
      <c r="J94" s="115">
        <f>H94*0.5</f>
        <v>22680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3"/>
      <c r="F95" s="59">
        <v>20052</v>
      </c>
      <c r="G95" s="59"/>
      <c r="H95" s="59"/>
      <c r="I95" s="59"/>
      <c r="J95" s="60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3"/>
      <c r="F96" s="59">
        <v>17784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3"/>
      <c r="F97" s="117">
        <f>H97*1.2</f>
        <v>21600</v>
      </c>
      <c r="G97" s="117">
        <f>H97*1.1</f>
        <v>19800</v>
      </c>
      <c r="H97" s="117">
        <v>18000</v>
      </c>
      <c r="I97" s="117">
        <f>H97*0.75</f>
        <v>13500</v>
      </c>
      <c r="J97" s="303">
        <f>H97*0.5</f>
        <v>9000</v>
      </c>
    </row>
    <row r="98" spans="1:10" ht="36" customHeight="1" x14ac:dyDescent="0.25">
      <c r="A98" s="132" t="s">
        <v>113</v>
      </c>
      <c r="B98" s="76" t="s">
        <v>225</v>
      </c>
      <c r="C98" s="77"/>
      <c r="D98" s="77"/>
      <c r="E98" s="53"/>
      <c r="F98" s="59">
        <v>28080</v>
      </c>
      <c r="G98" s="59"/>
      <c r="H98" s="59"/>
      <c r="I98" s="59"/>
      <c r="J98" s="60"/>
    </row>
    <row r="99" spans="1:10" ht="36" customHeight="1" x14ac:dyDescent="0.25">
      <c r="A99" s="132" t="s">
        <v>113</v>
      </c>
      <c r="B99" s="76" t="s">
        <v>226</v>
      </c>
      <c r="C99" s="77"/>
      <c r="D99" s="77"/>
      <c r="E99" s="53"/>
      <c r="F99" s="59">
        <v>25200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295">
        <v>12600</v>
      </c>
      <c r="G100" s="295"/>
      <c r="H100" s="295"/>
      <c r="I100" s="295"/>
      <c r="J100" s="296"/>
    </row>
    <row r="101" spans="1:10" ht="54" customHeight="1" thickBot="1" x14ac:dyDescent="0.3">
      <c r="A101" s="132"/>
      <c r="B101" s="161" t="s">
        <v>200</v>
      </c>
      <c r="C101" s="162"/>
      <c r="D101" s="162"/>
      <c r="E101" s="162"/>
      <c r="F101" s="202"/>
      <c r="G101" s="297"/>
      <c r="H101" s="297"/>
      <c r="I101" s="297"/>
      <c r="J101" s="298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x14ac:dyDescent="0.25">
      <c r="A108" s="132"/>
      <c r="B108" s="137"/>
      <c r="C108" s="279"/>
      <c r="D108" s="279"/>
      <c r="E108" s="279"/>
      <c r="F108" s="279"/>
      <c r="G108" s="279"/>
      <c r="H108" s="279"/>
      <c r="I108" s="279"/>
      <c r="J108" s="279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10" ht="27" customHeight="1" x14ac:dyDescent="0.25">
      <c r="A110" s="7" t="s">
        <v>113</v>
      </c>
      <c r="B110" s="126" t="s">
        <v>227</v>
      </c>
      <c r="C110" s="126"/>
      <c r="D110" s="126"/>
      <c r="E110" s="126"/>
      <c r="F110" s="126"/>
      <c r="G110" s="126"/>
      <c r="H110" s="126"/>
      <c r="I110" s="126"/>
    </row>
    <row r="111" spans="1:10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10" ht="18" customHeight="1" x14ac:dyDescent="0.25">
      <c r="A112" s="7"/>
    </row>
  </sheetData>
  <sheetProtection selectLockedCells="1" selectUnlockedCells="1"/>
  <mergeCells count="206">
    <mergeCell ref="B107:E107"/>
    <mergeCell ref="F107:J107"/>
    <mergeCell ref="B108:J108"/>
    <mergeCell ref="B110:I110"/>
    <mergeCell ref="B111:I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34128</v>
      </c>
      <c r="G8" s="33">
        <f>H8*1.1</f>
        <v>31284.000000000004</v>
      </c>
      <c r="H8" s="33">
        <v>28440</v>
      </c>
      <c r="I8" s="33">
        <f>H8*0.75</f>
        <v>21330</v>
      </c>
      <c r="J8" s="33">
        <f>H8*0.5</f>
        <v>14220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47779.199999999997</v>
      </c>
      <c r="G9" s="37">
        <f>H9*1.1</f>
        <v>43797.600000000006</v>
      </c>
      <c r="H9" s="37">
        <v>39816</v>
      </c>
      <c r="I9" s="37">
        <f>H9*0.75</f>
        <v>29862</v>
      </c>
      <c r="J9" s="37">
        <f>H9*0.5</f>
        <v>19908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40694.400000000001</v>
      </c>
      <c r="G11" s="33">
        <f>H11*1.1</f>
        <v>37303.200000000004</v>
      </c>
      <c r="H11" s="33">
        <v>33912</v>
      </c>
      <c r="I11" s="33">
        <f>H11*0.75</f>
        <v>25434</v>
      </c>
      <c r="J11" s="33">
        <f>H11*0.5</f>
        <v>16956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57024</v>
      </c>
      <c r="G12" s="37">
        <f>H12*1.1</f>
        <v>52272.000000000007</v>
      </c>
      <c r="H12" s="37">
        <v>47520</v>
      </c>
      <c r="I12" s="37">
        <f>H12*0.75</f>
        <v>35640</v>
      </c>
      <c r="J12" s="37">
        <f>H12*0.5</f>
        <v>23760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3528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4968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8604 до 172080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8604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17208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25812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34416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43020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51624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60228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68832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77436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86040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94644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103248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111852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120456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129060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137664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146268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154872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163476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172080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3330 до 84906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60768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47916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69206.399999999994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47916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49464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82566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51480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3330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17154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14814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84906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42858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49608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67680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81360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97632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69840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115920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119520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93">
        <v>120</v>
      </c>
      <c r="G92" s="94"/>
      <c r="H92" s="94"/>
      <c r="I92" s="94"/>
      <c r="J92" s="95"/>
    </row>
    <row r="93" spans="1:10" ht="36" customHeight="1" thickBot="1" x14ac:dyDescent="0.3">
      <c r="B93" s="18" t="s">
        <v>192</v>
      </c>
      <c r="C93" s="19"/>
      <c r="D93" s="19"/>
      <c r="E93" s="20"/>
      <c r="F93" s="304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29462.399999999998</v>
      </c>
      <c r="G94" s="212">
        <f>H94*1.1</f>
        <v>27007.200000000001</v>
      </c>
      <c r="H94" s="212">
        <v>24552</v>
      </c>
      <c r="I94" s="212">
        <f>H94*0.75</f>
        <v>18414</v>
      </c>
      <c r="J94" s="213">
        <f>H94*0.5</f>
        <v>12276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12474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 t="e">
        <v>#REF!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41472</v>
      </c>
      <c r="G97" s="212">
        <f>H97*1.1</f>
        <v>38016</v>
      </c>
      <c r="H97" s="212">
        <v>34560</v>
      </c>
      <c r="I97" s="212">
        <f>H97*0.75</f>
        <v>25920</v>
      </c>
      <c r="J97" s="213">
        <f>H97*0.5</f>
        <v>17280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 t="e">
        <v>#REF!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12474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75096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27864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43560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75096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13500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15624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33120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3672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84240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58752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105840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46800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17884.8</v>
      </c>
      <c r="G94" s="212">
        <f>H94*1.1</f>
        <v>16394.400000000001</v>
      </c>
      <c r="H94" s="212">
        <v>14904</v>
      </c>
      <c r="I94" s="212">
        <f>H94*0.75</f>
        <v>11178</v>
      </c>
      <c r="J94" s="213">
        <f>H94*0.5</f>
        <v>7452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11376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25056</v>
      </c>
      <c r="G97" s="212">
        <f>H97*1.1</f>
        <v>22968.000000000004</v>
      </c>
      <c r="H97" s="212">
        <v>20880</v>
      </c>
      <c r="I97" s="212">
        <f>H97*0.75</f>
        <v>15660</v>
      </c>
      <c r="J97" s="213">
        <f>H97*0.5</f>
        <v>10440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5670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2.5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4" t="s">
        <v>254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0.5" customHeight="1" x14ac:dyDescent="0.25"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7" customHeight="1" x14ac:dyDescent="0.25">
      <c r="A111" s="7" t="s">
        <v>113</v>
      </c>
      <c r="B111" s="126" t="s">
        <v>208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0.5" customHeight="1" x14ac:dyDescent="0.25"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ht="18" customHeight="1" x14ac:dyDescent="0.25"/>
  </sheetData>
  <sheetProtection selectLockedCells="1" selectUnlockedCells="1"/>
  <mergeCells count="205">
    <mergeCell ref="B108:E108"/>
    <mergeCell ref="F108:J108"/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2880 до 34560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21600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3600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34560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3600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2880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5400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28800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12150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6030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5040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48384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8640</v>
      </c>
      <c r="G93" s="212">
        <f>H93*1.1</f>
        <v>7920.0000000000009</v>
      </c>
      <c r="H93" s="212">
        <v>7200</v>
      </c>
      <c r="I93" s="212">
        <f>H93*0.75</f>
        <v>5400</v>
      </c>
      <c r="J93" s="213">
        <f>H93*0.5</f>
        <v>3600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3600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12096</v>
      </c>
      <c r="G96" s="212">
        <f>H96*1.1</f>
        <v>11088</v>
      </c>
      <c r="H96" s="212">
        <v>10080</v>
      </c>
      <c r="I96" s="212">
        <f>H96*0.75</f>
        <v>7560</v>
      </c>
      <c r="J96" s="213">
        <f>H96*0.5</f>
        <v>5040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5040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3"/>
      <c r="F99" s="117">
        <f>H99*1.2</f>
        <v>5184</v>
      </c>
      <c r="G99" s="117">
        <f>H99*1.1</f>
        <v>4752</v>
      </c>
      <c r="H99" s="117">
        <v>4320</v>
      </c>
      <c r="I99" s="117">
        <f>H99*0.75</f>
        <v>3240</v>
      </c>
      <c r="J99" s="117">
        <f>H99*0.5</f>
        <v>2160</v>
      </c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03"/>
      <c r="H107" s="203"/>
      <c r="I107" s="203"/>
      <c r="J107" s="204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255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85" activePane="bottomLeft" state="frozen"/>
      <selection activeCell="B11" sqref="B11:E11"/>
      <selection pane="bottomLeft" activeCell="G189" sqref="G189:I192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/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256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07" t="s">
        <v>112</v>
      </c>
      <c r="C9" s="308"/>
      <c r="D9" s="308"/>
      <c r="E9" s="309"/>
      <c r="F9" s="310">
        <f>H9*1.2</f>
        <v>88560</v>
      </c>
      <c r="G9" s="310">
        <f>H9*1.1</f>
        <v>81180</v>
      </c>
      <c r="H9" s="310">
        <v>73800</v>
      </c>
      <c r="I9" s="310">
        <f>H9*0.75</f>
        <v>55350</v>
      </c>
      <c r="J9" s="310">
        <f>H9*0.5</f>
        <v>36900</v>
      </c>
    </row>
    <row r="10" spans="1:10" ht="18" customHeight="1" thickBot="1" x14ac:dyDescent="0.3">
      <c r="A10" s="311"/>
      <c r="B10" s="312"/>
      <c r="C10" s="312"/>
      <c r="D10" s="312"/>
      <c r="E10" s="312"/>
      <c r="F10" s="312"/>
      <c r="G10" s="312"/>
      <c r="H10" s="312"/>
      <c r="I10" s="312"/>
      <c r="J10" s="313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14">
        <f>H11*1.2</f>
        <v>123984</v>
      </c>
      <c r="G11" s="314">
        <f>H11*1.1</f>
        <v>113652.00000000001</v>
      </c>
      <c r="H11" s="314">
        <v>103320</v>
      </c>
      <c r="I11" s="314">
        <f>H11*0.75</f>
        <v>77490</v>
      </c>
      <c r="J11" s="314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256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256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15" t="s">
        <v>120</v>
      </c>
      <c r="C22" s="299"/>
      <c r="D22" s="299"/>
      <c r="E22" s="86"/>
      <c r="F22" s="316">
        <v>4032</v>
      </c>
      <c r="G22" s="295"/>
      <c r="H22" s="295"/>
      <c r="I22" s="295"/>
      <c r="J22" s="296"/>
    </row>
    <row r="23" spans="1:10" ht="31.5" customHeight="1" thickBot="1" x14ac:dyDescent="0.3">
      <c r="A23" s="311" t="s">
        <v>256</v>
      </c>
      <c r="B23" s="312"/>
      <c r="C23" s="312"/>
      <c r="D23" s="312"/>
      <c r="E23" s="312"/>
      <c r="F23" s="312"/>
      <c r="G23" s="312"/>
      <c r="H23" s="312"/>
      <c r="I23" s="312"/>
      <c r="J23" s="313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231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232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233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234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235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236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237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238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239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240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264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265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266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77" t="s">
        <v>267</v>
      </c>
      <c r="G65" s="203"/>
      <c r="H65" s="203"/>
      <c r="I65" s="203"/>
      <c r="J65" s="204"/>
    </row>
    <row r="66" spans="1:10" ht="36" customHeight="1" thickBot="1" x14ac:dyDescent="0.3">
      <c r="A66" s="7" t="s">
        <v>111</v>
      </c>
      <c r="B66" s="317" t="s">
        <v>268</v>
      </c>
      <c r="C66" s="318"/>
      <c r="D66" s="318"/>
      <c r="E66" s="319"/>
      <c r="F66" s="320">
        <f>H66*1.2</f>
        <v>88560</v>
      </c>
      <c r="G66" s="321">
        <f>H66*1.1</f>
        <v>81180</v>
      </c>
      <c r="H66" s="321">
        <v>73800</v>
      </c>
      <c r="I66" s="321">
        <f>H66*0.75</f>
        <v>55350</v>
      </c>
      <c r="J66" s="322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77" t="s">
        <v>267</v>
      </c>
      <c r="G67" s="203"/>
      <c r="H67" s="203"/>
      <c r="I67" s="203"/>
      <c r="J67" s="204"/>
    </row>
    <row r="68" spans="1:10" ht="36" customHeight="1" thickBot="1" x14ac:dyDescent="0.3">
      <c r="A68" s="7" t="s">
        <v>111</v>
      </c>
      <c r="B68" s="323" t="s">
        <v>269</v>
      </c>
      <c r="C68" s="324"/>
      <c r="D68" s="324"/>
      <c r="E68" s="325"/>
      <c r="F68" s="326">
        <f>H68*1.2</f>
        <v>99360</v>
      </c>
      <c r="G68" s="117">
        <f>H68*1.1</f>
        <v>91080.000000000015</v>
      </c>
      <c r="H68" s="117">
        <v>82800</v>
      </c>
      <c r="I68" s="117">
        <f>H68*0.75</f>
        <v>62100</v>
      </c>
      <c r="J68" s="303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77" t="s">
        <v>267</v>
      </c>
      <c r="G69" s="203"/>
      <c r="H69" s="203"/>
      <c r="I69" s="203"/>
      <c r="J69" s="204"/>
    </row>
    <row r="70" spans="1:10" ht="36" customHeight="1" thickBot="1" x14ac:dyDescent="0.3">
      <c r="A70" s="7" t="s">
        <v>111</v>
      </c>
      <c r="B70" s="324" t="s">
        <v>270</v>
      </c>
      <c r="C70" s="324"/>
      <c r="D70" s="324"/>
      <c r="E70" s="325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77" t="s">
        <v>267</v>
      </c>
      <c r="G71" s="203"/>
      <c r="H71" s="203"/>
      <c r="I71" s="203"/>
      <c r="J71" s="204"/>
    </row>
    <row r="72" spans="1:10" ht="36" customHeight="1" x14ac:dyDescent="0.25">
      <c r="A72" s="7"/>
      <c r="B72" s="324" t="s">
        <v>271</v>
      </c>
      <c r="C72" s="324"/>
      <c r="D72" s="324"/>
      <c r="E72" s="325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24" t="s">
        <v>272</v>
      </c>
      <c r="C73" s="324"/>
      <c r="D73" s="324"/>
      <c r="E73" s="325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273</v>
      </c>
      <c r="C74" s="35"/>
      <c r="D74" s="35"/>
      <c r="E74" s="35"/>
      <c r="F74" s="116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274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275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276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277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278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279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280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281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282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283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284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285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286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287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288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289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290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291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292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293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294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295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296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297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298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299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300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301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302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303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304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305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306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307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308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309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310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210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1" t="s">
        <v>211</v>
      </c>
      <c r="C125" s="162"/>
      <c r="D125" s="162"/>
      <c r="E125" s="163"/>
      <c r="F125" s="101" t="str">
        <f>"Цена от "&amp;MIN(F127,F131:F144)&amp;" до "&amp;MAX(F127,F131:F144)</f>
        <v>Цена от 3600 до 787140</v>
      </c>
      <c r="G125" s="102"/>
      <c r="H125" s="102"/>
      <c r="I125" s="102"/>
      <c r="J125" s="103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311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thickBot="1" x14ac:dyDescent="0.3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36" customHeight="1" x14ac:dyDescent="0.25">
      <c r="A131" s="7" t="s">
        <v>111</v>
      </c>
      <c r="B131" s="76" t="s">
        <v>159</v>
      </c>
      <c r="C131" s="77"/>
      <c r="D131" s="77"/>
      <c r="E131" s="54"/>
      <c r="F131" s="67">
        <v>177894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52" t="s">
        <v>160</v>
      </c>
      <c r="C132" s="96"/>
      <c r="D132" s="96"/>
      <c r="E132" s="97"/>
      <c r="F132" s="67">
        <v>77400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312</v>
      </c>
      <c r="C133" s="77"/>
      <c r="D133" s="77"/>
      <c r="E133" s="54"/>
      <c r="F133" s="67">
        <v>787140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161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162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163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164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165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166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167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168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169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170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172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173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174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175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176</v>
      </c>
      <c r="C148" s="77"/>
      <c r="D148" s="77"/>
      <c r="E148" s="54"/>
      <c r="F148" s="67">
        <v>249120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177</v>
      </c>
      <c r="C149" s="77"/>
      <c r="D149" s="77"/>
      <c r="E149" s="54"/>
      <c r="F149" s="67">
        <v>108720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178</v>
      </c>
      <c r="C150" s="77"/>
      <c r="D150" s="77"/>
      <c r="E150" s="54"/>
      <c r="F150" s="67">
        <v>359280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179</v>
      </c>
      <c r="C151" s="77"/>
      <c r="D151" s="77"/>
      <c r="E151" s="54"/>
      <c r="F151" s="67">
        <v>99360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84" t="s">
        <v>180</v>
      </c>
      <c r="C152" s="85"/>
      <c r="D152" s="85"/>
      <c r="E152" s="86"/>
      <c r="F152" s="67">
        <v>119232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181</v>
      </c>
      <c r="C153" s="77"/>
      <c r="D153" s="77"/>
      <c r="E153" s="54"/>
      <c r="F153" s="67">
        <v>64080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182</v>
      </c>
      <c r="C154" s="77"/>
      <c r="D154" s="77"/>
      <c r="E154" s="54"/>
      <c r="F154" s="67">
        <v>192960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183</v>
      </c>
      <c r="C155" s="77"/>
      <c r="D155" s="77"/>
      <c r="E155" s="54"/>
      <c r="F155" s="67">
        <v>432000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8" t="s">
        <v>184</v>
      </c>
      <c r="C156" s="79"/>
      <c r="D156" s="79"/>
      <c r="E156" s="36"/>
      <c r="F156" s="67">
        <v>5040</v>
      </c>
      <c r="G156" s="68"/>
      <c r="H156" s="68"/>
      <c r="I156" s="68"/>
      <c r="J156" s="69"/>
    </row>
    <row r="157" spans="1:10" ht="36" customHeight="1" thickBot="1" x14ac:dyDescent="0.3">
      <c r="A157" s="7" t="s">
        <v>113</v>
      </c>
      <c r="B157" s="76" t="s">
        <v>186</v>
      </c>
      <c r="C157" s="77"/>
      <c r="D157" s="77"/>
      <c r="E157" s="54"/>
      <c r="F157" s="67">
        <v>99360</v>
      </c>
      <c r="G157" s="68"/>
      <c r="H157" s="68"/>
      <c r="I157" s="68"/>
      <c r="J157" s="69"/>
    </row>
    <row r="158" spans="1:10" ht="22.5" customHeight="1" x14ac:dyDescent="0.25">
      <c r="A158" s="7" t="s">
        <v>111</v>
      </c>
      <c r="B158" s="104" t="s">
        <v>188</v>
      </c>
      <c r="C158" s="105"/>
      <c r="D158" s="105"/>
      <c r="E158" s="105"/>
      <c r="F158" s="105"/>
      <c r="G158" s="105"/>
      <c r="H158" s="105"/>
      <c r="I158" s="105"/>
      <c r="J158" s="106"/>
    </row>
    <row r="159" spans="1:10" ht="36" customHeight="1" thickBot="1" x14ac:dyDescent="0.3">
      <c r="A159" s="7"/>
      <c r="B159" s="52" t="s">
        <v>171</v>
      </c>
      <c r="C159" s="96"/>
      <c r="D159" s="96"/>
      <c r="E159" s="97"/>
      <c r="F159" s="67">
        <v>40</v>
      </c>
      <c r="G159" s="68"/>
      <c r="H159" s="68"/>
      <c r="I159" s="68"/>
      <c r="J159" s="69"/>
    </row>
    <row r="160" spans="1:10" ht="36" customHeight="1" thickBot="1" x14ac:dyDescent="0.3">
      <c r="A160" s="7"/>
      <c r="B160" s="98" t="s">
        <v>187</v>
      </c>
      <c r="C160" s="99"/>
      <c r="D160" s="99"/>
      <c r="E160" s="100"/>
      <c r="F160" s="101"/>
      <c r="G160" s="102"/>
      <c r="H160" s="102"/>
      <c r="I160" s="102"/>
      <c r="J160" s="103"/>
    </row>
    <row r="161" spans="1:10" ht="22.5" customHeight="1" thickBot="1" x14ac:dyDescent="0.3">
      <c r="A161" s="7" t="s">
        <v>111</v>
      </c>
      <c r="B161" s="104" t="s">
        <v>188</v>
      </c>
      <c r="C161" s="105"/>
      <c r="D161" s="105"/>
      <c r="E161" s="105"/>
      <c r="F161" s="105"/>
      <c r="G161" s="105"/>
      <c r="H161" s="105"/>
      <c r="I161" s="105"/>
      <c r="J161" s="106"/>
    </row>
    <row r="162" spans="1:10" ht="36" customHeight="1" x14ac:dyDescent="0.25">
      <c r="A162" s="7"/>
      <c r="B162" s="107" t="s">
        <v>189</v>
      </c>
      <c r="C162" s="108"/>
      <c r="D162" s="108"/>
      <c r="E162" s="109"/>
      <c r="F162" s="67">
        <v>60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190</v>
      </c>
      <c r="C163" s="77"/>
      <c r="D163" s="77"/>
      <c r="E163" s="54"/>
      <c r="F163" s="67">
        <v>99</v>
      </c>
      <c r="G163" s="68"/>
      <c r="H163" s="68"/>
      <c r="I163" s="68"/>
      <c r="J163" s="69"/>
    </row>
    <row r="164" spans="1:10" ht="36" customHeight="1" thickBot="1" x14ac:dyDescent="0.3">
      <c r="A164" s="7"/>
      <c r="B164" s="76" t="s">
        <v>191</v>
      </c>
      <c r="C164" s="77"/>
      <c r="D164" s="77"/>
      <c r="E164" s="54"/>
      <c r="F164" s="67">
        <v>150</v>
      </c>
      <c r="G164" s="68"/>
      <c r="H164" s="68"/>
      <c r="I164" s="68"/>
      <c r="J164" s="69"/>
    </row>
    <row r="165" spans="1:10" ht="36" customHeight="1" thickBot="1" x14ac:dyDescent="0.3">
      <c r="A165" s="7"/>
      <c r="B165" s="18" t="s">
        <v>192</v>
      </c>
      <c r="C165" s="19"/>
      <c r="D165" s="19"/>
      <c r="E165" s="20"/>
      <c r="F165" s="205"/>
      <c r="G165" s="206"/>
      <c r="H165" s="206"/>
      <c r="I165" s="206"/>
      <c r="J165" s="207"/>
    </row>
    <row r="166" spans="1:10" ht="36" customHeight="1" x14ac:dyDescent="0.25">
      <c r="A166" s="7" t="s">
        <v>111</v>
      </c>
      <c r="B166" s="76" t="s">
        <v>252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313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314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315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thickBot="1" x14ac:dyDescent="0.3">
      <c r="A170" s="7"/>
      <c r="B170" s="76" t="s">
        <v>199</v>
      </c>
      <c r="C170" s="77"/>
      <c r="D170" s="77"/>
      <c r="E170" s="54"/>
      <c r="F170" s="67">
        <v>71694</v>
      </c>
      <c r="G170" s="68"/>
      <c r="H170" s="68"/>
      <c r="I170" s="68"/>
      <c r="J170" s="69"/>
    </row>
    <row r="171" spans="1:10" ht="54" customHeight="1" thickBot="1" x14ac:dyDescent="0.3">
      <c r="A171" s="7"/>
      <c r="B171" s="161" t="s">
        <v>200</v>
      </c>
      <c r="C171" s="162"/>
      <c r="D171" s="162"/>
      <c r="E171" s="163"/>
      <c r="F171" s="101"/>
      <c r="G171" s="102"/>
      <c r="H171" s="102"/>
      <c r="I171" s="102"/>
      <c r="J171" s="103"/>
    </row>
    <row r="172" spans="1:10" ht="28.5" customHeight="1" thickBot="1" x14ac:dyDescent="0.3">
      <c r="A172" s="7"/>
      <c r="B172" s="327" t="s">
        <v>188</v>
      </c>
      <c r="C172" s="328"/>
      <c r="D172" s="328"/>
      <c r="E172" s="328"/>
      <c r="F172" s="328"/>
      <c r="G172" s="328"/>
      <c r="H172" s="328"/>
      <c r="I172" s="328"/>
      <c r="J172" s="329"/>
    </row>
    <row r="173" spans="1:10" ht="28.5" customHeight="1" x14ac:dyDescent="0.25">
      <c r="A173" s="7"/>
      <c r="B173" s="78" t="s">
        <v>201</v>
      </c>
      <c r="C173" s="79"/>
      <c r="D173" s="79"/>
      <c r="E173" s="36"/>
      <c r="F173" s="80">
        <v>90</v>
      </c>
      <c r="G173" s="81"/>
      <c r="H173" s="81"/>
      <c r="I173" s="81"/>
      <c r="J173" s="82"/>
    </row>
    <row r="174" spans="1:10" ht="28.5" customHeight="1" x14ac:dyDescent="0.25">
      <c r="A174" s="7"/>
      <c r="B174" s="76" t="s">
        <v>202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203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204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8.5" customHeight="1" thickBot="1" x14ac:dyDescent="0.3">
      <c r="A177" s="7"/>
      <c r="B177" s="76" t="s">
        <v>205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4" customHeight="1" thickBot="1" x14ac:dyDescent="0.3">
      <c r="A178" s="7" t="s">
        <v>111</v>
      </c>
      <c r="B178" s="27"/>
      <c r="C178" s="38"/>
      <c r="D178" s="38"/>
      <c r="E178" s="39"/>
      <c r="F178" s="40"/>
      <c r="G178" s="41"/>
      <c r="H178" s="41"/>
      <c r="I178" s="41"/>
      <c r="J178" s="42"/>
    </row>
    <row r="179" spans="1:10" ht="54" customHeight="1" thickBot="1" x14ac:dyDescent="0.3">
      <c r="A179" s="7" t="s">
        <v>111</v>
      </c>
      <c r="B179" s="330" t="s">
        <v>316</v>
      </c>
      <c r="C179" s="331"/>
      <c r="D179" s="331"/>
      <c r="E179" s="332"/>
      <c r="F179" s="333"/>
      <c r="G179" s="334"/>
      <c r="H179" s="334"/>
      <c r="I179" s="334"/>
      <c r="J179" s="335"/>
    </row>
    <row r="180" spans="1:10" ht="36" customHeight="1" thickBot="1" x14ac:dyDescent="0.3">
      <c r="A180" s="7" t="s">
        <v>111</v>
      </c>
      <c r="B180" s="336" t="s">
        <v>317</v>
      </c>
      <c r="C180" s="337"/>
      <c r="D180" s="337"/>
      <c r="E180" s="338"/>
      <c r="F180" s="339"/>
      <c r="G180" s="339"/>
      <c r="H180" s="339"/>
      <c r="I180" s="339"/>
      <c r="J180" s="340"/>
    </row>
    <row r="181" spans="1:10" ht="36" customHeight="1" thickBot="1" x14ac:dyDescent="0.3">
      <c r="A181" s="7"/>
      <c r="B181" s="336" t="s">
        <v>318</v>
      </c>
      <c r="C181" s="337"/>
      <c r="D181" s="337"/>
      <c r="E181" s="338"/>
      <c r="F181" s="339"/>
      <c r="G181" s="339"/>
      <c r="H181" s="339"/>
      <c r="I181" s="339"/>
      <c r="J181" s="339"/>
    </row>
    <row r="182" spans="1:10" ht="18" customHeight="1" x14ac:dyDescent="0.25">
      <c r="A182" s="7"/>
      <c r="B182" s="121"/>
      <c r="C182" s="122"/>
      <c r="D182" s="122"/>
      <c r="E182" s="122"/>
      <c r="F182" s="123"/>
      <c r="G182" s="123"/>
      <c r="H182" s="123"/>
      <c r="I182" s="123"/>
      <c r="J182" s="123"/>
    </row>
    <row r="183" spans="1:10" ht="67.5" customHeight="1" x14ac:dyDescent="0.25">
      <c r="A183" s="7"/>
      <c r="B183" s="124" t="s">
        <v>319</v>
      </c>
      <c r="C183" s="124"/>
      <c r="D183" s="124"/>
      <c r="E183" s="124"/>
      <c r="F183" s="124"/>
      <c r="G183" s="124"/>
      <c r="H183" s="124"/>
      <c r="I183" s="124"/>
      <c r="J183" s="124"/>
    </row>
    <row r="184" spans="1:10" ht="27" customHeight="1" x14ac:dyDescent="0.25">
      <c r="A184" s="7" t="s">
        <v>113</v>
      </c>
      <c r="B184" s="124" t="s">
        <v>208</v>
      </c>
      <c r="C184" s="124"/>
      <c r="D184" s="124"/>
      <c r="E184" s="124"/>
      <c r="F184" s="124"/>
      <c r="G184" s="124"/>
      <c r="H184" s="124"/>
      <c r="I184" s="124"/>
      <c r="J184" s="124"/>
    </row>
    <row r="185" spans="1:10" ht="18" customHeight="1" x14ac:dyDescent="0.25">
      <c r="A185" s="7"/>
      <c r="B185" s="121"/>
      <c r="C185" s="122"/>
      <c r="D185" s="122"/>
      <c r="E185" s="122"/>
      <c r="F185" s="123"/>
      <c r="G185" s="123"/>
      <c r="H185" s="123"/>
      <c r="I185" s="123"/>
      <c r="J185" s="123"/>
    </row>
    <row r="186" spans="1:10" s="239" customFormat="1" ht="36" customHeight="1" thickBot="1" x14ac:dyDescent="0.3">
      <c r="B186" s="240" t="s">
        <v>242</v>
      </c>
      <c r="C186" s="240"/>
      <c r="D186" s="240"/>
      <c r="E186" s="240"/>
      <c r="F186" s="240"/>
      <c r="G186" s="240"/>
      <c r="H186" s="240"/>
      <c r="I186" s="240"/>
    </row>
    <row r="187" spans="1:10" s="129" customFormat="1" ht="36" customHeight="1" thickBot="1" x14ac:dyDescent="0.3">
      <c r="B187" s="241" t="s">
        <v>243</v>
      </c>
      <c r="C187" s="242"/>
      <c r="D187" s="242"/>
      <c r="E187" s="242"/>
      <c r="F187" s="242"/>
      <c r="G187" s="242"/>
      <c r="H187" s="242"/>
      <c r="I187" s="243"/>
    </row>
    <row r="188" spans="1:10" ht="82.5" customHeight="1" thickBot="1" x14ac:dyDescent="0.3">
      <c r="B188" s="244" t="s">
        <v>244</v>
      </c>
      <c r="C188" s="245"/>
      <c r="D188" s="246" t="s">
        <v>245</v>
      </c>
      <c r="E188" s="247"/>
      <c r="F188" s="248"/>
      <c r="G188" s="247" t="s">
        <v>246</v>
      </c>
      <c r="H188" s="247"/>
      <c r="I188" s="248"/>
      <c r="J188" s="9"/>
    </row>
    <row r="189" spans="1:10" ht="36" customHeight="1" x14ac:dyDescent="0.25">
      <c r="B189" s="249" t="s">
        <v>247</v>
      </c>
      <c r="C189" s="250"/>
      <c r="D189" s="251" t="s">
        <v>248</v>
      </c>
      <c r="E189" s="251"/>
      <c r="F189" s="251"/>
      <c r="G189" s="252">
        <v>2190</v>
      </c>
      <c r="H189" s="251"/>
      <c r="I189" s="253"/>
      <c r="J189" s="9"/>
    </row>
    <row r="190" spans="1:10" ht="36" customHeight="1" x14ac:dyDescent="0.25">
      <c r="B190" s="254" t="s">
        <v>249</v>
      </c>
      <c r="C190" s="255"/>
      <c r="D190" s="256"/>
      <c r="E190" s="256"/>
      <c r="F190" s="256"/>
      <c r="G190" s="257">
        <v>1590</v>
      </c>
      <c r="H190" s="256"/>
      <c r="I190" s="258"/>
      <c r="J190" s="9"/>
    </row>
    <row r="191" spans="1:10" ht="36" customHeight="1" x14ac:dyDescent="0.25">
      <c r="B191" s="254" t="s">
        <v>250</v>
      </c>
      <c r="C191" s="255"/>
      <c r="D191" s="256"/>
      <c r="E191" s="256"/>
      <c r="F191" s="256"/>
      <c r="G191" s="257">
        <v>1440</v>
      </c>
      <c r="H191" s="256"/>
      <c r="I191" s="258"/>
      <c r="J191" s="9"/>
    </row>
    <row r="192" spans="1:10" ht="54" customHeight="1" x14ac:dyDescent="0.25">
      <c r="B192" s="254" t="s">
        <v>251</v>
      </c>
      <c r="C192" s="255"/>
      <c r="D192" s="256"/>
      <c r="E192" s="256"/>
      <c r="F192" s="256"/>
      <c r="G192" s="257">
        <v>1290</v>
      </c>
      <c r="H192" s="256"/>
      <c r="I192" s="258"/>
      <c r="J192" s="9"/>
    </row>
    <row r="193" spans="1:10" ht="15" customHeight="1" x14ac:dyDescent="0.25">
      <c r="B193" s="341"/>
      <c r="C193" s="341"/>
      <c r="D193" s="342"/>
      <c r="E193" s="342"/>
      <c r="F193" s="342"/>
      <c r="G193" s="343"/>
      <c r="H193" s="342"/>
      <c r="I193" s="342"/>
      <c r="J193" s="9"/>
    </row>
    <row r="194" spans="1:10" ht="40.5" customHeight="1" x14ac:dyDescent="0.25">
      <c r="A194" s="7"/>
      <c r="B194" s="128" t="s">
        <v>209</v>
      </c>
      <c r="C194" s="128"/>
      <c r="D194" s="128"/>
      <c r="E194" s="128"/>
      <c r="F194" s="128"/>
      <c r="G194" s="128"/>
      <c r="H194" s="128"/>
      <c r="I194" s="128"/>
      <c r="J194" s="128"/>
    </row>
    <row r="195" spans="1:10" ht="23.25" x14ac:dyDescent="0.25">
      <c r="A195" s="344" t="s">
        <v>320</v>
      </c>
      <c r="B195" s="344"/>
      <c r="C195" s="344"/>
      <c r="D195" s="344"/>
      <c r="E195" s="344"/>
      <c r="F195" s="344"/>
      <c r="G195" s="344"/>
      <c r="H195" s="344"/>
      <c r="I195" s="9"/>
      <c r="J195" s="9"/>
    </row>
    <row r="196" spans="1:10" ht="25.5" x14ac:dyDescent="0.35">
      <c r="A196" s="345" t="s">
        <v>321</v>
      </c>
      <c r="B196" s="345"/>
      <c r="C196" s="345"/>
      <c r="D196" s="345"/>
      <c r="E196" s="346" t="s">
        <v>322</v>
      </c>
      <c r="F196" s="347"/>
      <c r="G196" s="347"/>
      <c r="H196" s="9"/>
      <c r="I196" s="9"/>
      <c r="J196" s="9"/>
    </row>
    <row r="197" spans="1:10" ht="25.5" x14ac:dyDescent="0.35">
      <c r="A197" s="348" t="s">
        <v>323</v>
      </c>
      <c r="B197" s="348"/>
      <c r="C197" s="348"/>
      <c r="D197" s="348"/>
      <c r="E197" s="349">
        <v>1</v>
      </c>
      <c r="F197" s="347"/>
      <c r="G197" s="347"/>
      <c r="H197" s="9"/>
      <c r="I197" s="9"/>
      <c r="J197" s="9"/>
    </row>
    <row r="198" spans="1:10" ht="25.5" x14ac:dyDescent="0.35">
      <c r="A198" s="348">
        <v>2</v>
      </c>
      <c r="B198" s="348"/>
      <c r="C198" s="348"/>
      <c r="D198" s="348"/>
      <c r="E198" s="350">
        <v>1.1000000000000001</v>
      </c>
      <c r="F198" s="347"/>
      <c r="G198" s="347"/>
      <c r="H198" s="9"/>
      <c r="I198" s="9"/>
      <c r="J198" s="9"/>
    </row>
    <row r="199" spans="1:10" ht="25.5" x14ac:dyDescent="0.35">
      <c r="A199" s="348">
        <v>3</v>
      </c>
      <c r="B199" s="348"/>
      <c r="C199" s="348"/>
      <c r="D199" s="348"/>
      <c r="E199" s="350">
        <v>1.2</v>
      </c>
      <c r="F199" s="347"/>
      <c r="G199" s="347"/>
      <c r="H199" s="9"/>
      <c r="I199" s="9"/>
      <c r="J199" s="9"/>
    </row>
    <row r="200" spans="1:10" ht="25.5" x14ac:dyDescent="0.35">
      <c r="A200" s="348" t="s">
        <v>324</v>
      </c>
      <c r="B200" s="348"/>
      <c r="C200" s="348"/>
      <c r="D200" s="348"/>
      <c r="E200" s="350">
        <v>1.25</v>
      </c>
      <c r="F200" s="347"/>
      <c r="G200" s="347"/>
      <c r="H200" s="9"/>
      <c r="I200" s="9"/>
      <c r="J200" s="9"/>
    </row>
    <row r="201" spans="1:10" ht="25.5" x14ac:dyDescent="0.35">
      <c r="A201" s="348" t="s">
        <v>325</v>
      </c>
      <c r="B201" s="348"/>
      <c r="C201" s="348"/>
      <c r="D201" s="348"/>
      <c r="E201" s="350">
        <v>1.3</v>
      </c>
      <c r="F201" s="347"/>
      <c r="G201" s="347"/>
      <c r="H201" s="9"/>
      <c r="I201" s="9"/>
      <c r="J201" s="9"/>
    </row>
    <row r="202" spans="1:10" ht="25.5" x14ac:dyDescent="0.35">
      <c r="A202" s="348" t="s">
        <v>326</v>
      </c>
      <c r="B202" s="348"/>
      <c r="C202" s="348"/>
      <c r="D202" s="348"/>
      <c r="E202" s="350">
        <v>1.35</v>
      </c>
      <c r="F202" s="347"/>
      <c r="G202" s="347"/>
      <c r="H202" s="9"/>
      <c r="I202" s="9"/>
      <c r="J202" s="9"/>
    </row>
    <row r="203" spans="1:10" ht="25.5" x14ac:dyDescent="0.35">
      <c r="A203" s="348" t="s">
        <v>327</v>
      </c>
      <c r="B203" s="348"/>
      <c r="C203" s="348"/>
      <c r="D203" s="348"/>
      <c r="E203" s="350">
        <v>1.4</v>
      </c>
      <c r="F203" s="347"/>
      <c r="G203" s="347"/>
      <c r="H203" s="9"/>
      <c r="I203" s="9"/>
      <c r="J203" s="9"/>
    </row>
    <row r="204" spans="1:10" ht="25.5" x14ac:dyDescent="0.35">
      <c r="A204" s="348" t="s">
        <v>328</v>
      </c>
      <c r="B204" s="348"/>
      <c r="C204" s="348"/>
      <c r="D204" s="348"/>
      <c r="E204" s="350">
        <v>1.45</v>
      </c>
      <c r="F204" s="347"/>
      <c r="G204" s="347"/>
      <c r="H204" s="9"/>
      <c r="I204" s="9"/>
      <c r="J204" s="9"/>
    </row>
    <row r="205" spans="1:10" ht="25.5" x14ac:dyDescent="0.35">
      <c r="A205" s="348" t="s">
        <v>329</v>
      </c>
      <c r="B205" s="348"/>
      <c r="C205" s="348"/>
      <c r="D205" s="348"/>
      <c r="E205" s="350">
        <v>1.5</v>
      </c>
      <c r="F205" s="347"/>
      <c r="G205" s="347"/>
      <c r="H205" s="9"/>
      <c r="I205" s="9"/>
      <c r="J205" s="9"/>
    </row>
    <row r="206" spans="1:10" ht="25.5" x14ac:dyDescent="0.35">
      <c r="A206" s="348" t="s">
        <v>330</v>
      </c>
      <c r="B206" s="348"/>
      <c r="C206" s="348"/>
      <c r="D206" s="348"/>
      <c r="E206" s="350">
        <v>2</v>
      </c>
      <c r="F206" s="347"/>
      <c r="G206" s="347"/>
      <c r="H206" s="9"/>
      <c r="I206" s="9"/>
      <c r="J206" s="9"/>
    </row>
    <row r="207" spans="1:10" ht="53.25" customHeight="1" x14ac:dyDescent="0.25">
      <c r="A207" s="351" t="s">
        <v>331</v>
      </c>
      <c r="B207" s="351"/>
      <c r="C207" s="351"/>
      <c r="D207" s="351"/>
      <c r="E207" s="351"/>
      <c r="F207" s="351"/>
      <c r="G207" s="351"/>
      <c r="H207" s="351"/>
      <c r="I207" s="9"/>
      <c r="J207" s="9"/>
    </row>
  </sheetData>
  <sheetProtection selectLockedCells="1" selectUnlockedCells="1"/>
  <mergeCells count="372"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  <mergeCell ref="B192:C192"/>
    <mergeCell ref="G192:I192"/>
    <mergeCell ref="B194:J194"/>
    <mergeCell ref="A195:H195"/>
    <mergeCell ref="A196:D196"/>
    <mergeCell ref="A197:D197"/>
    <mergeCell ref="B188:C188"/>
    <mergeCell ref="D188:F188"/>
    <mergeCell ref="G188:I188"/>
    <mergeCell ref="B189:C189"/>
    <mergeCell ref="D189:F192"/>
    <mergeCell ref="G189:I189"/>
    <mergeCell ref="B190:C190"/>
    <mergeCell ref="G190:I190"/>
    <mergeCell ref="B191:C191"/>
    <mergeCell ref="G191:I191"/>
    <mergeCell ref="B180:E180"/>
    <mergeCell ref="B181:E181"/>
    <mergeCell ref="B183:J183"/>
    <mergeCell ref="B184:J184"/>
    <mergeCell ref="B186:I186"/>
    <mergeCell ref="B187:I187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F160:J160"/>
    <mergeCell ref="B161:J161"/>
    <mergeCell ref="B162:E162"/>
    <mergeCell ref="F162:J162"/>
    <mergeCell ref="B163:E163"/>
    <mergeCell ref="F163:J163"/>
    <mergeCell ref="B156:E156"/>
    <mergeCell ref="F156:J156"/>
    <mergeCell ref="B157:E157"/>
    <mergeCell ref="F157:J157"/>
    <mergeCell ref="B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2880 до 57600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37440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40320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46080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54720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332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17280.000000000004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24119.999999999993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59976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15120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1512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3780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27360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32832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16200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59976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46656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23040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10080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300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21168</v>
      </c>
      <c r="G94" s="212">
        <f>H94*1.1</f>
        <v>19404</v>
      </c>
      <c r="H94" s="212">
        <v>17640</v>
      </c>
      <c r="I94" s="212">
        <f>H94*0.75</f>
        <v>13230</v>
      </c>
      <c r="J94" s="213">
        <f>H94*0.5</f>
        <v>8820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27000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13320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30240</v>
      </c>
      <c r="G98" s="212">
        <f>H98*1.1</f>
        <v>27720.000000000004</v>
      </c>
      <c r="H98" s="212">
        <v>25200</v>
      </c>
      <c r="I98" s="212">
        <f>H98*0.75</f>
        <v>18900</v>
      </c>
      <c r="J98" s="213">
        <f>H98*0.5</f>
        <v>12600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18720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30240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15984</v>
      </c>
      <c r="G102" s="117">
        <f>H102*1.1</f>
        <v>14652.000000000002</v>
      </c>
      <c r="H102" s="117">
        <v>13320</v>
      </c>
      <c r="I102" s="117">
        <f>H102*0.75</f>
        <v>9990</v>
      </c>
      <c r="J102" s="117">
        <f>H102*0.5</f>
        <v>6660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4" activePane="bottomLeft" state="frozen"/>
      <selection activeCell="B11" sqref="B11:E11"/>
      <selection pane="bottomLeft" activeCell="M117" sqref="M117"/>
    </sheetView>
  </sheetViews>
  <sheetFormatPr defaultColWidth="24" defaultRowHeight="21" outlineLevelRow="1" x14ac:dyDescent="0.25"/>
  <cols>
    <col min="1" max="1" width="24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52" t="s">
        <v>105</v>
      </c>
      <c r="C6" s="353"/>
      <c r="D6" s="353"/>
      <c r="E6" s="354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27"/>
      <c r="C7" s="28"/>
      <c r="D7" s="28"/>
      <c r="E7" s="2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3312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7200 до 144000</v>
      </c>
      <c r="G20" s="65"/>
      <c r="H20" s="65"/>
      <c r="I20" s="65"/>
      <c r="J20" s="66"/>
    </row>
    <row r="21" spans="1:10" ht="36" customHeight="1" outlineLevel="1" x14ac:dyDescent="0.25">
      <c r="B21" s="107" t="s">
        <v>333</v>
      </c>
      <c r="C21" s="108"/>
      <c r="D21" s="108"/>
      <c r="E21" s="109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B22" s="52" t="s">
        <v>334</v>
      </c>
      <c r="C22" s="96"/>
      <c r="D22" s="96"/>
      <c r="E22" s="97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B23" s="52" t="s">
        <v>335</v>
      </c>
      <c r="C23" s="96"/>
      <c r="D23" s="96"/>
      <c r="E23" s="97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B24" s="52" t="s">
        <v>336</v>
      </c>
      <c r="C24" s="96"/>
      <c r="D24" s="96"/>
      <c r="E24" s="97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B25" s="52" t="s">
        <v>337</v>
      </c>
      <c r="C25" s="96"/>
      <c r="D25" s="96"/>
      <c r="E25" s="97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52" t="s">
        <v>338</v>
      </c>
      <c r="C26" s="96"/>
      <c r="D26" s="96"/>
      <c r="E26" s="97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52" t="s">
        <v>339</v>
      </c>
      <c r="C27" s="96"/>
      <c r="D27" s="96"/>
      <c r="E27" s="97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B28" s="52" t="s">
        <v>340</v>
      </c>
      <c r="C28" s="96"/>
      <c r="D28" s="96"/>
      <c r="E28" s="97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B29" s="52" t="s">
        <v>341</v>
      </c>
      <c r="C29" s="96"/>
      <c r="D29" s="96"/>
      <c r="E29" s="97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B30" s="52" t="s">
        <v>342</v>
      </c>
      <c r="C30" s="96"/>
      <c r="D30" s="96"/>
      <c r="E30" s="97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B31" s="52" t="s">
        <v>343</v>
      </c>
      <c r="C31" s="96"/>
      <c r="D31" s="96"/>
      <c r="E31" s="97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B32" s="52" t="s">
        <v>344</v>
      </c>
      <c r="C32" s="96"/>
      <c r="D32" s="96"/>
      <c r="E32" s="97"/>
      <c r="F32" s="67">
        <v>86400</v>
      </c>
      <c r="G32" s="68"/>
      <c r="H32" s="68"/>
      <c r="I32" s="68"/>
      <c r="J32" s="69"/>
    </row>
    <row r="33" spans="2:10" ht="36" customHeight="1" outlineLevel="1" x14ac:dyDescent="0.25">
      <c r="B33" s="52" t="s">
        <v>345</v>
      </c>
      <c r="C33" s="96"/>
      <c r="D33" s="96"/>
      <c r="E33" s="97"/>
      <c r="F33" s="67">
        <v>93600</v>
      </c>
      <c r="G33" s="68"/>
      <c r="H33" s="68"/>
      <c r="I33" s="68"/>
      <c r="J33" s="69"/>
    </row>
    <row r="34" spans="2:10" ht="36" customHeight="1" outlineLevel="1" x14ac:dyDescent="0.25">
      <c r="B34" s="52" t="s">
        <v>346</v>
      </c>
      <c r="C34" s="96"/>
      <c r="D34" s="96"/>
      <c r="E34" s="97"/>
      <c r="F34" s="67">
        <v>100800</v>
      </c>
      <c r="G34" s="68"/>
      <c r="H34" s="68"/>
      <c r="I34" s="68"/>
      <c r="J34" s="69"/>
    </row>
    <row r="35" spans="2:10" ht="36" customHeight="1" outlineLevel="1" x14ac:dyDescent="0.25">
      <c r="B35" s="52" t="s">
        <v>347</v>
      </c>
      <c r="C35" s="96"/>
      <c r="D35" s="96"/>
      <c r="E35" s="97"/>
      <c r="F35" s="67">
        <v>108000</v>
      </c>
      <c r="G35" s="68"/>
      <c r="H35" s="68"/>
      <c r="I35" s="68"/>
      <c r="J35" s="69"/>
    </row>
    <row r="36" spans="2:10" ht="36" customHeight="1" outlineLevel="1" x14ac:dyDescent="0.25">
      <c r="B36" s="52" t="s">
        <v>348</v>
      </c>
      <c r="C36" s="96"/>
      <c r="D36" s="96"/>
      <c r="E36" s="97"/>
      <c r="F36" s="67">
        <v>115200</v>
      </c>
      <c r="G36" s="68"/>
      <c r="H36" s="68"/>
      <c r="I36" s="68"/>
      <c r="J36" s="69"/>
    </row>
    <row r="37" spans="2:10" ht="36" customHeight="1" outlineLevel="1" x14ac:dyDescent="0.25">
      <c r="B37" s="52" t="s">
        <v>349</v>
      </c>
      <c r="C37" s="96"/>
      <c r="D37" s="96"/>
      <c r="E37" s="97"/>
      <c r="F37" s="67">
        <v>122400</v>
      </c>
      <c r="G37" s="68"/>
      <c r="H37" s="68"/>
      <c r="I37" s="68"/>
      <c r="J37" s="69"/>
    </row>
    <row r="38" spans="2:10" ht="36" customHeight="1" outlineLevel="1" x14ac:dyDescent="0.25">
      <c r="B38" s="52" t="s">
        <v>350</v>
      </c>
      <c r="C38" s="96"/>
      <c r="D38" s="96"/>
      <c r="E38" s="97"/>
      <c r="F38" s="67">
        <v>129600</v>
      </c>
      <c r="G38" s="68"/>
      <c r="H38" s="68"/>
      <c r="I38" s="68"/>
      <c r="J38" s="69"/>
    </row>
    <row r="39" spans="2:10" ht="36" customHeight="1" outlineLevel="1" x14ac:dyDescent="0.25">
      <c r="B39" s="52" t="s">
        <v>351</v>
      </c>
      <c r="C39" s="96"/>
      <c r="D39" s="96"/>
      <c r="E39" s="97"/>
      <c r="F39" s="67">
        <v>136800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352</v>
      </c>
      <c r="C40" s="96"/>
      <c r="D40" s="96"/>
      <c r="E40" s="97"/>
      <c r="F40" s="67">
        <v>144000</v>
      </c>
      <c r="G40" s="68"/>
      <c r="H40" s="68"/>
      <c r="I40" s="68"/>
      <c r="J40" s="69"/>
    </row>
    <row r="41" spans="2:10" ht="36" customHeight="1" thickBot="1" x14ac:dyDescent="0.3">
      <c r="B41" s="355" t="s">
        <v>142</v>
      </c>
      <c r="C41" s="356"/>
      <c r="D41" s="356"/>
      <c r="E41" s="357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210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58" t="s">
        <v>152</v>
      </c>
      <c r="C51" s="359"/>
      <c r="D51" s="359"/>
      <c r="E51" s="360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211</v>
      </c>
      <c r="C54" s="88"/>
      <c r="D54" s="88"/>
      <c r="E54" s="89"/>
      <c r="F54" s="205" t="str">
        <f>"Цена от "&amp;MIN(F56,F60:J61,H94,F62:J73)&amp;" до "&amp;MAX(F56,,H94,F60:J61,F62:J73)</f>
        <v>Цена от 6300 до 126000</v>
      </c>
      <c r="G54" s="206"/>
      <c r="H54" s="206"/>
      <c r="I54" s="206"/>
      <c r="J54" s="207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27"/>
      <c r="D56" s="227"/>
      <c r="E56" s="228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29" t="s">
        <v>157</v>
      </c>
      <c r="C57" s="230"/>
      <c r="D57" s="230"/>
      <c r="E57" s="231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29" t="s">
        <v>158</v>
      </c>
      <c r="C58" s="230"/>
      <c r="D58" s="230"/>
      <c r="E58" s="231"/>
      <c r="F58" s="93">
        <v>10800</v>
      </c>
      <c r="G58" s="94"/>
      <c r="H58" s="94"/>
      <c r="I58" s="94"/>
      <c r="J58" s="95"/>
    </row>
    <row r="59" spans="1:10" ht="24" thickBot="1" x14ac:dyDescent="0.3">
      <c r="B59" s="27"/>
      <c r="C59" s="28"/>
      <c r="D59" s="28"/>
      <c r="E59" s="2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30" t="s">
        <v>159</v>
      </c>
      <c r="C60" s="227"/>
      <c r="D60" s="227"/>
      <c r="E60" s="228"/>
      <c r="F60" s="80">
        <v>27000</v>
      </c>
      <c r="G60" s="81"/>
      <c r="H60" s="81"/>
      <c r="I60" s="81"/>
      <c r="J60" s="82"/>
    </row>
    <row r="61" spans="1:10" ht="39.75" customHeight="1" x14ac:dyDescent="0.25">
      <c r="A61" s="7" t="s">
        <v>111</v>
      </c>
      <c r="B61" s="52" t="s">
        <v>160</v>
      </c>
      <c r="C61" s="96"/>
      <c r="D61" s="96"/>
      <c r="E61" s="97"/>
      <c r="F61" s="67">
        <v>40500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81000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45000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54000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33300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72000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126000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60120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6300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54360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45000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6300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41400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56880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113760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63360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76032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100800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176400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9360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52" t="s">
        <v>193</v>
      </c>
      <c r="C94" s="96"/>
      <c r="D94" s="96"/>
      <c r="E94" s="97"/>
      <c r="F94" s="211">
        <f>H94*1.2</f>
        <v>23760</v>
      </c>
      <c r="G94" s="212">
        <f>H94*1.1</f>
        <v>21780</v>
      </c>
      <c r="H94" s="212">
        <v>19800</v>
      </c>
      <c r="I94" s="212">
        <f>H94*0.75</f>
        <v>14850</v>
      </c>
      <c r="J94" s="213">
        <f>H94*0.5</f>
        <v>9900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19800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33696</v>
      </c>
      <c r="G97" s="212">
        <f>H97*1.1</f>
        <v>30888.000000000004</v>
      </c>
      <c r="H97" s="212">
        <v>28080</v>
      </c>
      <c r="I97" s="212">
        <f>H97*0.75</f>
        <v>21060</v>
      </c>
      <c r="J97" s="213">
        <f>H97*0.5</f>
        <v>14040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28080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23760</v>
      </c>
      <c r="G100" s="117">
        <f>H100*1.1</f>
        <v>21780</v>
      </c>
      <c r="H100" s="117">
        <v>19800</v>
      </c>
      <c r="I100" s="117">
        <f>H100*0.75</f>
        <v>14850</v>
      </c>
      <c r="J100" s="117">
        <f>H100*0.5</f>
        <v>9900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s="364" customFormat="1" ht="24" thickBot="1" x14ac:dyDescent="0.3">
      <c r="A109" s="361"/>
      <c r="B109" s="362"/>
      <c r="C109" s="362"/>
      <c r="D109" s="362"/>
      <c r="E109" s="362"/>
      <c r="F109" s="363"/>
      <c r="G109" s="363"/>
      <c r="H109" s="363"/>
      <c r="I109" s="363"/>
      <c r="J109" s="363"/>
    </row>
    <row r="110" spans="1:10" s="364" customFormat="1" ht="24" thickBot="1" x14ac:dyDescent="0.3">
      <c r="A110" s="361"/>
      <c r="B110" s="241" t="s">
        <v>243</v>
      </c>
      <c r="C110" s="242"/>
      <c r="D110" s="242"/>
      <c r="E110" s="242"/>
      <c r="F110" s="242"/>
      <c r="G110" s="242"/>
      <c r="H110" s="242"/>
      <c r="I110" s="243"/>
      <c r="J110" s="363"/>
    </row>
    <row r="111" spans="1:10" s="364" customFormat="1" ht="69.75" customHeight="1" thickBot="1" x14ac:dyDescent="0.3">
      <c r="A111" s="361"/>
      <c r="B111" s="244" t="s">
        <v>244</v>
      </c>
      <c r="C111" s="245"/>
      <c r="D111" s="246" t="s">
        <v>245</v>
      </c>
      <c r="E111" s="247"/>
      <c r="F111" s="248"/>
      <c r="G111" s="247" t="s">
        <v>246</v>
      </c>
      <c r="H111" s="247"/>
      <c r="I111" s="248"/>
      <c r="J111" s="363"/>
    </row>
    <row r="112" spans="1:10" s="364" customFormat="1" ht="23.25" x14ac:dyDescent="0.25">
      <c r="A112" s="361"/>
      <c r="B112" s="249" t="s">
        <v>247</v>
      </c>
      <c r="C112" s="250"/>
      <c r="D112" s="251" t="s">
        <v>248</v>
      </c>
      <c r="E112" s="251"/>
      <c r="F112" s="251"/>
      <c r="G112" s="252">
        <v>2190</v>
      </c>
      <c r="H112" s="251"/>
      <c r="I112" s="253"/>
      <c r="J112" s="363"/>
    </row>
    <row r="113" spans="1:10" s="364" customFormat="1" ht="23.25" x14ac:dyDescent="0.25">
      <c r="A113" s="361"/>
      <c r="B113" s="254" t="s">
        <v>249</v>
      </c>
      <c r="C113" s="255"/>
      <c r="D113" s="256"/>
      <c r="E113" s="256"/>
      <c r="F113" s="256"/>
      <c r="G113" s="257">
        <v>1590</v>
      </c>
      <c r="H113" s="256"/>
      <c r="I113" s="258"/>
      <c r="J113" s="363"/>
    </row>
    <row r="114" spans="1:10" s="364" customFormat="1" ht="23.25" x14ac:dyDescent="0.25">
      <c r="A114" s="361"/>
      <c r="B114" s="254" t="s">
        <v>250</v>
      </c>
      <c r="C114" s="255"/>
      <c r="D114" s="256"/>
      <c r="E114" s="256"/>
      <c r="F114" s="256"/>
      <c r="G114" s="257">
        <v>1440</v>
      </c>
      <c r="H114" s="256"/>
      <c r="I114" s="258"/>
      <c r="J114" s="363"/>
    </row>
    <row r="115" spans="1:10" s="364" customFormat="1" ht="75" customHeight="1" x14ac:dyDescent="0.25">
      <c r="A115" s="361"/>
      <c r="B115" s="254" t="s">
        <v>251</v>
      </c>
      <c r="C115" s="255"/>
      <c r="D115" s="256"/>
      <c r="E115" s="256"/>
      <c r="F115" s="256"/>
      <c r="G115" s="257">
        <v>1290</v>
      </c>
      <c r="H115" s="256"/>
      <c r="I115" s="258"/>
      <c r="J115" s="363"/>
    </row>
    <row r="116" spans="1:10" s="364" customFormat="1" ht="23.25" x14ac:dyDescent="0.25">
      <c r="A116" s="361"/>
      <c r="B116" s="362"/>
      <c r="C116" s="362"/>
      <c r="D116" s="362"/>
      <c r="E116" s="362"/>
      <c r="F116" s="363"/>
      <c r="G116" s="363"/>
      <c r="H116" s="363"/>
      <c r="I116" s="363"/>
      <c r="J116" s="363"/>
    </row>
    <row r="117" spans="1:10" ht="18" customHeight="1" x14ac:dyDescent="0.25"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67.5" customHeight="1" x14ac:dyDescent="0.25">
      <c r="B118" s="124" t="s">
        <v>241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0.5" customHeight="1" x14ac:dyDescent="0.25">
      <c r="B119" s="124" t="s">
        <v>207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7" customHeight="1" x14ac:dyDescent="0.25">
      <c r="A120" s="7" t="s">
        <v>113</v>
      </c>
      <c r="B120" s="126" t="s">
        <v>208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0.5" customHeight="1" x14ac:dyDescent="0.25">
      <c r="B121" s="128" t="s">
        <v>209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18" customHeight="1" x14ac:dyDescent="0.25"/>
  </sheetData>
  <sheetProtection selectLockedCells="1" selectUnlockedCells="1"/>
  <mergeCells count="218">
    <mergeCell ref="B121:J121"/>
    <mergeCell ref="G114:I114"/>
    <mergeCell ref="B115:C115"/>
    <mergeCell ref="G115:I115"/>
    <mergeCell ref="B118:J118"/>
    <mergeCell ref="B119:J119"/>
    <mergeCell ref="B120:J120"/>
    <mergeCell ref="B110:I110"/>
    <mergeCell ref="B111:C111"/>
    <mergeCell ref="D111:F111"/>
    <mergeCell ref="G111:I111"/>
    <mergeCell ref="B112:C112"/>
    <mergeCell ref="D112:F115"/>
    <mergeCell ref="G112:I112"/>
    <mergeCell ref="B113:C113"/>
    <mergeCell ref="G113:I113"/>
    <mergeCell ref="B114:C114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142" activePane="bottomLeft" state="frozen"/>
      <selection activeCell="B11" sqref="B11:E11"/>
      <selection pane="bottomLeft" activeCell="G146" sqref="G146:I14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65" t="s">
        <v>267</v>
      </c>
      <c r="B42" s="366"/>
      <c r="C42" s="367"/>
      <c r="D42" s="367"/>
      <c r="E42" s="367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1080</v>
      </c>
      <c r="G47" s="368"/>
      <c r="H47" s="368"/>
      <c r="I47" s="368"/>
      <c r="J47" s="369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70" t="str">
        <f>"Цена от "&amp;MIN(F50:F70)&amp;" до "&amp;MAX(F50:F70)</f>
        <v>Цена от 6552 до 131040</v>
      </c>
      <c r="G49" s="371"/>
      <c r="H49" s="371"/>
      <c r="I49" s="371"/>
      <c r="J49" s="372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6552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73">
        <v>131040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1" t="s">
        <v>211</v>
      </c>
      <c r="C83" s="162"/>
      <c r="D83" s="162"/>
      <c r="E83" s="163"/>
      <c r="F83" s="101" t="str">
        <f>"Цена от "&amp;MIN(F85,F89:F102)&amp;" до "&amp;MAX(F85,F89:F102)</f>
        <v>Цена от 3402 до 826488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27018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21348</v>
      </c>
      <c r="G90" s="68"/>
      <c r="H90" s="68"/>
      <c r="I90" s="68"/>
      <c r="J90" s="69"/>
    </row>
    <row r="91" spans="1:10" ht="36" customHeight="1" x14ac:dyDescent="0.25">
      <c r="B91" s="76" t="s">
        <v>312</v>
      </c>
      <c r="C91" s="77"/>
      <c r="D91" s="77"/>
      <c r="E91" s="54"/>
      <c r="F91" s="67">
        <v>826488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170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56880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45360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56880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68256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41040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48960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176400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17280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252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15660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314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33120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17568</v>
      </c>
      <c r="G130" s="68"/>
      <c r="H130" s="68"/>
      <c r="I130" s="68"/>
      <c r="J130" s="69"/>
    </row>
    <row r="131" spans="1:10" ht="54" customHeight="1" thickBot="1" x14ac:dyDescent="0.3">
      <c r="A131" s="7"/>
      <c r="B131" s="161" t="s">
        <v>200</v>
      </c>
      <c r="C131" s="162"/>
      <c r="D131" s="162"/>
      <c r="E131" s="163"/>
      <c r="F131" s="374"/>
      <c r="G131" s="375"/>
      <c r="H131" s="375"/>
      <c r="I131" s="375"/>
      <c r="J131" s="376"/>
    </row>
    <row r="132" spans="1:10" ht="28.5" customHeight="1" thickBot="1" x14ac:dyDescent="0.3">
      <c r="A132" s="7"/>
      <c r="B132" s="327" t="s">
        <v>188</v>
      </c>
      <c r="C132" s="328"/>
      <c r="D132" s="328"/>
      <c r="E132" s="328"/>
      <c r="F132" s="328"/>
      <c r="G132" s="328"/>
      <c r="H132" s="328"/>
      <c r="I132" s="328"/>
      <c r="J132" s="329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319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27" customHeight="1" x14ac:dyDescent="0.25">
      <c r="A141" s="7" t="s">
        <v>113</v>
      </c>
      <c r="B141" s="124" t="s">
        <v>208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18" customHeight="1" x14ac:dyDescent="0.25">
      <c r="A142" s="7"/>
      <c r="B142" s="121"/>
      <c r="C142" s="122"/>
      <c r="D142" s="122"/>
      <c r="E142" s="122"/>
      <c r="F142" s="123"/>
      <c r="G142" s="123"/>
      <c r="H142" s="123"/>
      <c r="I142" s="123"/>
      <c r="J142" s="123"/>
    </row>
    <row r="143" spans="1:10" s="239" customFormat="1" ht="36" customHeight="1" thickBot="1" x14ac:dyDescent="0.3">
      <c r="B143" s="240" t="s">
        <v>242</v>
      </c>
      <c r="C143" s="240"/>
      <c r="D143" s="240"/>
      <c r="E143" s="240"/>
      <c r="F143" s="240"/>
      <c r="G143" s="240"/>
      <c r="H143" s="240"/>
      <c r="I143" s="240"/>
    </row>
    <row r="144" spans="1:10" s="129" customFormat="1" ht="36" customHeight="1" thickBot="1" x14ac:dyDescent="0.3">
      <c r="B144" s="241" t="s">
        <v>243</v>
      </c>
      <c r="C144" s="242"/>
      <c r="D144" s="242"/>
      <c r="E144" s="242"/>
      <c r="F144" s="242"/>
      <c r="G144" s="242"/>
      <c r="H144" s="242"/>
      <c r="I144" s="243"/>
    </row>
    <row r="145" spans="1:10" ht="75" customHeight="1" thickBot="1" x14ac:dyDescent="0.3">
      <c r="B145" s="244" t="s">
        <v>244</v>
      </c>
      <c r="C145" s="245"/>
      <c r="D145" s="246" t="s">
        <v>245</v>
      </c>
      <c r="E145" s="247"/>
      <c r="F145" s="248"/>
      <c r="G145" s="247" t="s">
        <v>246</v>
      </c>
      <c r="H145" s="247"/>
      <c r="I145" s="248"/>
      <c r="J145" s="9"/>
    </row>
    <row r="146" spans="1:10" ht="36" customHeight="1" x14ac:dyDescent="0.25">
      <c r="B146" s="249" t="s">
        <v>247</v>
      </c>
      <c r="C146" s="250"/>
      <c r="D146" s="251" t="s">
        <v>248</v>
      </c>
      <c r="E146" s="251"/>
      <c r="F146" s="251"/>
      <c r="G146" s="252">
        <v>2190</v>
      </c>
      <c r="H146" s="251"/>
      <c r="I146" s="253"/>
      <c r="J146" s="9"/>
    </row>
    <row r="147" spans="1:10" ht="36" customHeight="1" x14ac:dyDescent="0.25">
      <c r="B147" s="254" t="s">
        <v>249</v>
      </c>
      <c r="C147" s="255"/>
      <c r="D147" s="256"/>
      <c r="E147" s="256"/>
      <c r="F147" s="256"/>
      <c r="G147" s="257">
        <v>1590</v>
      </c>
      <c r="H147" s="256"/>
      <c r="I147" s="258"/>
      <c r="J147" s="9"/>
    </row>
    <row r="148" spans="1:10" ht="36" customHeight="1" x14ac:dyDescent="0.25">
      <c r="B148" s="254" t="s">
        <v>250</v>
      </c>
      <c r="C148" s="255"/>
      <c r="D148" s="256"/>
      <c r="E148" s="256"/>
      <c r="F148" s="256"/>
      <c r="G148" s="257">
        <v>1440</v>
      </c>
      <c r="H148" s="256"/>
      <c r="I148" s="258"/>
      <c r="J148" s="9"/>
    </row>
    <row r="149" spans="1:10" ht="54" customHeight="1" x14ac:dyDescent="0.25">
      <c r="B149" s="254" t="s">
        <v>251</v>
      </c>
      <c r="C149" s="255"/>
      <c r="D149" s="256"/>
      <c r="E149" s="256"/>
      <c r="F149" s="256"/>
      <c r="G149" s="257">
        <v>1290</v>
      </c>
      <c r="H149" s="256"/>
      <c r="I149" s="258"/>
      <c r="J149" s="9"/>
    </row>
    <row r="150" spans="1:10" ht="2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8" t="s">
        <v>209</v>
      </c>
      <c r="C151" s="128"/>
      <c r="D151" s="128"/>
      <c r="E151" s="128"/>
      <c r="F151" s="128"/>
      <c r="G151" s="128"/>
      <c r="H151" s="128"/>
      <c r="I151" s="128"/>
      <c r="J151" s="128"/>
    </row>
    <row r="152" spans="1:10" ht="23.25" x14ac:dyDescent="0.25">
      <c r="A152" s="344" t="s">
        <v>320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321</v>
      </c>
      <c r="B153" s="345"/>
      <c r="C153" s="345"/>
      <c r="D153" s="345"/>
      <c r="E153" s="346" t="s">
        <v>322</v>
      </c>
      <c r="F153" s="347"/>
      <c r="G153" s="347"/>
      <c r="H153" s="9"/>
      <c r="I153" s="9"/>
      <c r="J153" s="9"/>
    </row>
    <row r="154" spans="1:10" ht="25.5" x14ac:dyDescent="0.35">
      <c r="A154" s="348" t="s">
        <v>323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324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325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326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327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328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329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330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331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88">
    <mergeCell ref="A161:D161"/>
    <mergeCell ref="A162:D162"/>
    <mergeCell ref="A163:D163"/>
    <mergeCell ref="A164:H164"/>
    <mergeCell ref="A155:D155"/>
    <mergeCell ref="A156:D156"/>
    <mergeCell ref="A157:D157"/>
    <mergeCell ref="A158:D158"/>
    <mergeCell ref="A159:D159"/>
    <mergeCell ref="A160:D160"/>
    <mergeCell ref="B149:C149"/>
    <mergeCell ref="G149:I149"/>
    <mergeCell ref="B151:J151"/>
    <mergeCell ref="A152:H152"/>
    <mergeCell ref="A153:D153"/>
    <mergeCell ref="A154:D15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48:C148"/>
    <mergeCell ref="G148:I148"/>
    <mergeCell ref="B138:E138"/>
    <mergeCell ref="F138:J138"/>
    <mergeCell ref="B140:J140"/>
    <mergeCell ref="B141:J141"/>
    <mergeCell ref="B143:I143"/>
    <mergeCell ref="B144:I144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0" zoomScaleNormal="60" workbookViewId="0">
      <pane ySplit="4" topLeftCell="A73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210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3060 до 198000</v>
      </c>
      <c r="G84" s="206"/>
      <c r="H84" s="206"/>
      <c r="I84" s="206"/>
      <c r="J84" s="20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61200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106560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91440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109728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63360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61200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77040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162000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3060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48240</v>
      </c>
      <c r="G100" s="68"/>
      <c r="H100" s="68"/>
      <c r="I100" s="68"/>
      <c r="J100" s="69"/>
    </row>
    <row r="101" spans="1:10" ht="36" customHeight="1" x14ac:dyDescent="0.25">
      <c r="B101" s="52" t="s">
        <v>170</v>
      </c>
      <c r="C101" s="96"/>
      <c r="D101" s="96"/>
      <c r="E101" s="97"/>
      <c r="F101" s="67">
        <v>40320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198000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63360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7200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97200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85680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149760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128160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153792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89280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85680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108000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4320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277200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89280</v>
      </c>
      <c r="G117" s="68"/>
      <c r="H117" s="68"/>
      <c r="I117" s="68"/>
      <c r="J117" s="69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1">
        <f>H124*1.2</f>
        <v>45792</v>
      </c>
      <c r="G124" s="212">
        <f>H124*1.1</f>
        <v>41976</v>
      </c>
      <c r="H124" s="212">
        <v>38160</v>
      </c>
      <c r="I124" s="212">
        <f>H124*0.75</f>
        <v>28620</v>
      </c>
      <c r="J124" s="213">
        <f>H124*0.5</f>
        <v>19080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14400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38160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64800</v>
      </c>
      <c r="G127" s="212">
        <f>H127*1.1</f>
        <v>59400.000000000007</v>
      </c>
      <c r="H127" s="212">
        <v>54000</v>
      </c>
      <c r="I127" s="212">
        <f>H127*0.75</f>
        <v>40500</v>
      </c>
      <c r="J127" s="213">
        <f>H127*0.5</f>
        <v>27000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20160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54000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17">
        <f>H130*1.2</f>
        <v>63072</v>
      </c>
      <c r="G130" s="117">
        <f>H130*1.1</f>
        <v>57816.000000000007</v>
      </c>
      <c r="H130" s="117">
        <v>52560</v>
      </c>
      <c r="I130" s="117">
        <f>H130*0.75</f>
        <v>39420</v>
      </c>
      <c r="J130" s="117">
        <f>H130*0.5</f>
        <v>26280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0.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208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18" customHeight="1" x14ac:dyDescent="0.25">
      <c r="A144" s="7"/>
    </row>
  </sheetData>
  <sheetProtection selectLockedCells="1" selectUnlockedCells="1"/>
  <mergeCells count="265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65772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35028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42033.599999999999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7092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15012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65772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7452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1980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33012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22939.200000000001</v>
      </c>
      <c r="G94" s="212">
        <f>H94*1.1</f>
        <v>21027.600000000002</v>
      </c>
      <c r="H94" s="212">
        <v>19116</v>
      </c>
      <c r="I94" s="212">
        <f>H94*0.75</f>
        <v>14337</v>
      </c>
      <c r="J94" s="213">
        <f>H94*0.5</f>
        <v>9558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32832</v>
      </c>
      <c r="G97" s="212">
        <f>H97*1.1</f>
        <v>30096.000000000004</v>
      </c>
      <c r="H97" s="212">
        <v>27360</v>
      </c>
      <c r="I97" s="212">
        <f>H97*0.75</f>
        <v>20520</v>
      </c>
      <c r="J97" s="213">
        <f>H97*0.5</f>
        <v>13680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211">
        <f>H100*1.2</f>
        <v>15292.8</v>
      </c>
      <c r="G100" s="212">
        <f>H100*1.1</f>
        <v>14018.400000000001</v>
      </c>
      <c r="H100" s="212">
        <v>12744</v>
      </c>
      <c r="I100" s="212">
        <f>H100*0.75</f>
        <v>9558</v>
      </c>
      <c r="J100" s="213">
        <f>H100*0.5</f>
        <v>6372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67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12780 до 255600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12780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242820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255600</v>
      </c>
      <c r="G41" s="68"/>
      <c r="H41" s="68"/>
      <c r="I41" s="68"/>
      <c r="J41" s="69"/>
    </row>
    <row r="42" spans="1:10" ht="30" customHeight="1" thickBot="1" x14ac:dyDescent="0.4">
      <c r="A42" s="365" t="s">
        <v>267</v>
      </c>
      <c r="B42" s="366"/>
      <c r="C42" s="367"/>
      <c r="D42" s="367"/>
      <c r="E42" s="367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75967.199999999997</v>
      </c>
      <c r="G45" s="33">
        <f>H45*1.1</f>
        <v>69636.600000000006</v>
      </c>
      <c r="H45" s="33">
        <v>63306</v>
      </c>
      <c r="I45" s="33">
        <f>H45*0.75</f>
        <v>47479.5</v>
      </c>
      <c r="J45" s="33">
        <f>H45*0.5</f>
        <v>31653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1260</v>
      </c>
      <c r="G47" s="368"/>
      <c r="H47" s="368"/>
      <c r="I47" s="368"/>
      <c r="J47" s="369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70" t="str">
        <f>"Цена от "&amp;MIN(F50:F69)&amp;" до "&amp;MAX(F50:F69)</f>
        <v>Цена от 12780 до 255600</v>
      </c>
      <c r="G49" s="371"/>
      <c r="H49" s="371"/>
      <c r="I49" s="371"/>
      <c r="J49" s="372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12780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25560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38340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51120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63900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76680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89460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102240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115020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127800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140580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153360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166140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178920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191700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204480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217260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230040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242820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58">
        <v>255600</v>
      </c>
      <c r="G69" s="59"/>
      <c r="H69" s="59"/>
      <c r="I69" s="59"/>
      <c r="J69" s="60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4860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67">
        <v>56340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40140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1" t="s">
        <v>211</v>
      </c>
      <c r="C83" s="162"/>
      <c r="D83" s="162"/>
      <c r="E83" s="163"/>
      <c r="F83" s="101" t="str">
        <f>"Цена от "&amp;MIN(F85,F89:F102)&amp;" до "&amp;MAX(F85,F89:F102)</f>
        <v>Цена от 3240 до 787140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8" t="s">
        <v>159</v>
      </c>
      <c r="C89" s="79"/>
      <c r="D89" s="79"/>
      <c r="E89" s="36"/>
      <c r="F89" s="67">
        <v>74340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59940</v>
      </c>
      <c r="G90" s="68"/>
      <c r="H90" s="68"/>
      <c r="I90" s="68"/>
      <c r="J90" s="69"/>
    </row>
    <row r="91" spans="1:10" ht="36" customHeight="1" x14ac:dyDescent="0.25">
      <c r="A91" s="7"/>
      <c r="B91" s="76" t="s">
        <v>312</v>
      </c>
      <c r="C91" s="77"/>
      <c r="D91" s="77"/>
      <c r="E91" s="54"/>
      <c r="F91" s="67">
        <v>787140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149940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74340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89208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67140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99540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178740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96120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54000</v>
      </c>
      <c r="G100" s="68"/>
      <c r="H100" s="68"/>
      <c r="I100" s="68"/>
      <c r="J100" s="69"/>
    </row>
    <row r="101" spans="1:10" ht="36" customHeight="1" x14ac:dyDescent="0.25">
      <c r="B101" s="76" t="s">
        <v>170</v>
      </c>
      <c r="C101" s="77"/>
      <c r="D101" s="77"/>
      <c r="E101" s="54"/>
      <c r="F101" s="67">
        <v>45540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77940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4"/>
      <c r="F103" s="67">
        <v>8280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156240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126000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315360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156240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187920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141120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209520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375840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164160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252</v>
      </c>
      <c r="C124" s="77"/>
      <c r="D124" s="77"/>
      <c r="E124" s="54"/>
      <c r="F124" s="67">
        <v>56340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313</v>
      </c>
      <c r="C125" s="77"/>
      <c r="D125" s="77"/>
      <c r="E125" s="54"/>
      <c r="F125" s="67">
        <v>56340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196</v>
      </c>
      <c r="C126" s="77"/>
      <c r="D126" s="77"/>
      <c r="E126" s="54"/>
      <c r="F126" s="67">
        <v>118800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315</v>
      </c>
      <c r="C127" s="77"/>
      <c r="D127" s="77"/>
      <c r="E127" s="54"/>
      <c r="F127" s="67">
        <v>118800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199</v>
      </c>
      <c r="C128" s="77"/>
      <c r="D128" s="77"/>
      <c r="E128" s="54"/>
      <c r="F128" s="67">
        <v>56340</v>
      </c>
      <c r="G128" s="68"/>
      <c r="H128" s="68"/>
      <c r="I128" s="68"/>
      <c r="J128" s="69"/>
    </row>
    <row r="129" spans="1:10" ht="54" customHeight="1" thickBot="1" x14ac:dyDescent="0.3">
      <c r="A129" s="7"/>
      <c r="B129" s="161" t="s">
        <v>200</v>
      </c>
      <c r="C129" s="162"/>
      <c r="D129" s="162"/>
      <c r="E129" s="163"/>
      <c r="F129" s="101"/>
      <c r="G129" s="102"/>
      <c r="H129" s="102"/>
      <c r="I129" s="102"/>
      <c r="J129" s="103"/>
    </row>
    <row r="130" spans="1:10" ht="28.5" customHeight="1" thickBot="1" x14ac:dyDescent="0.3">
      <c r="A130" s="7"/>
      <c r="B130" s="327" t="s">
        <v>188</v>
      </c>
      <c r="C130" s="328"/>
      <c r="D130" s="328"/>
      <c r="E130" s="328"/>
      <c r="F130" s="328"/>
      <c r="G130" s="328"/>
      <c r="H130" s="328"/>
      <c r="I130" s="328"/>
      <c r="J130" s="329"/>
    </row>
    <row r="131" spans="1:10" ht="28.5" customHeight="1" x14ac:dyDescent="0.25">
      <c r="A131" s="7"/>
      <c r="B131" s="78" t="s">
        <v>201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205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319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7" customHeight="1" x14ac:dyDescent="0.25">
      <c r="A139" s="7" t="s">
        <v>113</v>
      </c>
      <c r="B139" s="124" t="s">
        <v>208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s="239" customFormat="1" ht="36" customHeight="1" thickBot="1" x14ac:dyDescent="0.3">
      <c r="B141" s="240" t="s">
        <v>242</v>
      </c>
      <c r="C141" s="240"/>
      <c r="D141" s="240"/>
      <c r="E141" s="240"/>
      <c r="F141" s="240"/>
      <c r="G141" s="240"/>
      <c r="H141" s="240"/>
      <c r="I141" s="240"/>
    </row>
    <row r="142" spans="1:10" s="129" customFormat="1" ht="36" customHeight="1" thickBot="1" x14ac:dyDescent="0.3">
      <c r="B142" s="241" t="s">
        <v>243</v>
      </c>
      <c r="C142" s="242"/>
      <c r="D142" s="242"/>
      <c r="E142" s="242"/>
      <c r="F142" s="242"/>
      <c r="G142" s="242"/>
      <c r="H142" s="242"/>
      <c r="I142" s="243"/>
    </row>
    <row r="143" spans="1:10" ht="71.25" customHeight="1" thickBot="1" x14ac:dyDescent="0.3">
      <c r="B143" s="244" t="s">
        <v>244</v>
      </c>
      <c r="C143" s="245"/>
      <c r="D143" s="246" t="s">
        <v>245</v>
      </c>
      <c r="E143" s="247"/>
      <c r="F143" s="248"/>
      <c r="G143" s="247" t="s">
        <v>246</v>
      </c>
      <c r="H143" s="247"/>
      <c r="I143" s="248"/>
      <c r="J143" s="9"/>
    </row>
    <row r="144" spans="1:10" ht="36" customHeight="1" x14ac:dyDescent="0.25">
      <c r="B144" s="249" t="s">
        <v>247</v>
      </c>
      <c r="C144" s="250"/>
      <c r="D144" s="251" t="s">
        <v>248</v>
      </c>
      <c r="E144" s="251"/>
      <c r="F144" s="251"/>
      <c r="G144" s="252">
        <v>2190</v>
      </c>
      <c r="H144" s="251"/>
      <c r="I144" s="253"/>
      <c r="J144" s="9"/>
    </row>
    <row r="145" spans="1:10" ht="36" customHeight="1" x14ac:dyDescent="0.25">
      <c r="B145" s="254" t="s">
        <v>249</v>
      </c>
      <c r="C145" s="255"/>
      <c r="D145" s="256"/>
      <c r="E145" s="256"/>
      <c r="F145" s="256"/>
      <c r="G145" s="257">
        <v>1590</v>
      </c>
      <c r="H145" s="256"/>
      <c r="I145" s="258"/>
      <c r="J145" s="9"/>
    </row>
    <row r="146" spans="1:10" ht="36" customHeight="1" x14ac:dyDescent="0.25">
      <c r="B146" s="254" t="s">
        <v>250</v>
      </c>
      <c r="C146" s="255"/>
      <c r="D146" s="256"/>
      <c r="E146" s="256"/>
      <c r="F146" s="256"/>
      <c r="G146" s="257">
        <v>1440</v>
      </c>
      <c r="H146" s="256"/>
      <c r="I146" s="258"/>
      <c r="J146" s="9"/>
    </row>
    <row r="147" spans="1:10" ht="54" customHeight="1" x14ac:dyDescent="0.25">
      <c r="B147" s="254" t="s">
        <v>251</v>
      </c>
      <c r="C147" s="255"/>
      <c r="D147" s="256"/>
      <c r="E147" s="256"/>
      <c r="F147" s="256"/>
      <c r="G147" s="257">
        <v>1290</v>
      </c>
      <c r="H147" s="256"/>
      <c r="I147" s="258"/>
      <c r="J147" s="9"/>
    </row>
    <row r="148" spans="1:10" ht="21" x14ac:dyDescent="0.25">
      <c r="B148" s="341"/>
      <c r="C148" s="341"/>
      <c r="D148" s="342"/>
      <c r="E148" s="342"/>
      <c r="F148" s="342"/>
      <c r="G148" s="343"/>
      <c r="H148" s="342"/>
      <c r="I148" s="342"/>
      <c r="J148" s="9"/>
    </row>
    <row r="149" spans="1:10" ht="40.5" customHeight="1" x14ac:dyDescent="0.25">
      <c r="A149" s="7"/>
      <c r="B149" s="128" t="s">
        <v>209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4" t="s">
        <v>320</v>
      </c>
      <c r="B150" s="344"/>
      <c r="C150" s="344"/>
      <c r="D150" s="344"/>
      <c r="E150" s="344"/>
      <c r="F150" s="344"/>
      <c r="G150" s="344"/>
      <c r="H150" s="344"/>
      <c r="I150" s="9"/>
      <c r="J150" s="9"/>
    </row>
    <row r="151" spans="1:10" ht="25.5" x14ac:dyDescent="0.35">
      <c r="A151" s="345" t="s">
        <v>321</v>
      </c>
      <c r="B151" s="345"/>
      <c r="C151" s="345"/>
      <c r="D151" s="345"/>
      <c r="E151" s="346" t="s">
        <v>322</v>
      </c>
      <c r="F151" s="347"/>
      <c r="G151" s="347"/>
      <c r="H151" s="9"/>
      <c r="I151" s="9"/>
      <c r="J151" s="9"/>
    </row>
    <row r="152" spans="1:10" ht="25.5" x14ac:dyDescent="0.35">
      <c r="A152" s="348" t="s">
        <v>323</v>
      </c>
      <c r="B152" s="348"/>
      <c r="C152" s="348"/>
      <c r="D152" s="348"/>
      <c r="E152" s="349">
        <v>1</v>
      </c>
      <c r="F152" s="347"/>
      <c r="G152" s="347"/>
      <c r="H152" s="9"/>
      <c r="I152" s="9"/>
      <c r="J152" s="9"/>
    </row>
    <row r="153" spans="1:10" ht="25.5" x14ac:dyDescent="0.35">
      <c r="A153" s="348">
        <v>2</v>
      </c>
      <c r="B153" s="348"/>
      <c r="C153" s="348"/>
      <c r="D153" s="348"/>
      <c r="E153" s="350">
        <v>1.1000000000000001</v>
      </c>
      <c r="F153" s="347"/>
      <c r="G153" s="347"/>
      <c r="H153" s="9"/>
      <c r="I153" s="9"/>
      <c r="J153" s="9"/>
    </row>
    <row r="154" spans="1:10" ht="25.5" x14ac:dyDescent="0.35">
      <c r="A154" s="348">
        <v>3</v>
      </c>
      <c r="B154" s="348"/>
      <c r="C154" s="348"/>
      <c r="D154" s="348"/>
      <c r="E154" s="350">
        <v>1.2</v>
      </c>
      <c r="F154" s="347"/>
      <c r="G154" s="347"/>
      <c r="H154" s="9"/>
      <c r="I154" s="9"/>
      <c r="J154" s="9"/>
    </row>
    <row r="155" spans="1:10" ht="25.5" x14ac:dyDescent="0.35">
      <c r="A155" s="348" t="s">
        <v>324</v>
      </c>
      <c r="B155" s="348"/>
      <c r="C155" s="348"/>
      <c r="D155" s="348"/>
      <c r="E155" s="350">
        <v>1.25</v>
      </c>
      <c r="F155" s="347"/>
      <c r="G155" s="347"/>
      <c r="H155" s="9"/>
      <c r="I155" s="9"/>
      <c r="J155" s="9"/>
    </row>
    <row r="156" spans="1:10" ht="25.5" x14ac:dyDescent="0.35">
      <c r="A156" s="348" t="s">
        <v>325</v>
      </c>
      <c r="B156" s="348"/>
      <c r="C156" s="348"/>
      <c r="D156" s="348"/>
      <c r="E156" s="350">
        <v>1.3</v>
      </c>
      <c r="F156" s="347"/>
      <c r="G156" s="347"/>
      <c r="H156" s="9"/>
      <c r="I156" s="9"/>
      <c r="J156" s="9"/>
    </row>
    <row r="157" spans="1:10" ht="25.5" x14ac:dyDescent="0.35">
      <c r="A157" s="348" t="s">
        <v>326</v>
      </c>
      <c r="B157" s="348"/>
      <c r="C157" s="348"/>
      <c r="D157" s="348"/>
      <c r="E157" s="350">
        <v>1.35</v>
      </c>
      <c r="F157" s="347"/>
      <c r="G157" s="347"/>
      <c r="H157" s="9"/>
      <c r="I157" s="9"/>
      <c r="J157" s="9"/>
    </row>
    <row r="158" spans="1:10" ht="25.5" x14ac:dyDescent="0.35">
      <c r="A158" s="348" t="s">
        <v>327</v>
      </c>
      <c r="B158" s="348"/>
      <c r="C158" s="348"/>
      <c r="D158" s="348"/>
      <c r="E158" s="350">
        <v>1.4</v>
      </c>
      <c r="F158" s="347"/>
      <c r="G158" s="347"/>
      <c r="H158" s="9"/>
      <c r="I158" s="9"/>
      <c r="J158" s="9"/>
    </row>
    <row r="159" spans="1:10" ht="25.5" x14ac:dyDescent="0.35">
      <c r="A159" s="348" t="s">
        <v>328</v>
      </c>
      <c r="B159" s="348"/>
      <c r="C159" s="348"/>
      <c r="D159" s="348"/>
      <c r="E159" s="350">
        <v>1.45</v>
      </c>
      <c r="F159" s="347"/>
      <c r="G159" s="347"/>
      <c r="H159" s="9"/>
      <c r="I159" s="9"/>
      <c r="J159" s="9"/>
    </row>
    <row r="160" spans="1:10" ht="25.5" x14ac:dyDescent="0.35">
      <c r="A160" s="348" t="s">
        <v>329</v>
      </c>
      <c r="B160" s="348"/>
      <c r="C160" s="348"/>
      <c r="D160" s="348"/>
      <c r="E160" s="350">
        <v>1.5</v>
      </c>
      <c r="F160" s="347"/>
      <c r="G160" s="347"/>
      <c r="H160" s="9"/>
      <c r="I160" s="9"/>
      <c r="J160" s="9"/>
    </row>
    <row r="161" spans="1:10" ht="25.5" x14ac:dyDescent="0.35">
      <c r="A161" s="348" t="s">
        <v>330</v>
      </c>
      <c r="B161" s="348"/>
      <c r="C161" s="348"/>
      <c r="D161" s="348"/>
      <c r="E161" s="350">
        <v>2</v>
      </c>
      <c r="F161" s="347"/>
      <c r="G161" s="347"/>
      <c r="H161" s="9"/>
      <c r="I161" s="9"/>
      <c r="J161" s="9"/>
    </row>
    <row r="162" spans="1:10" ht="53.25" customHeight="1" x14ac:dyDescent="0.25">
      <c r="A162" s="351" t="s">
        <v>331</v>
      </c>
      <c r="B162" s="351"/>
      <c r="C162" s="351"/>
      <c r="D162" s="351"/>
      <c r="E162" s="351"/>
      <c r="F162" s="351"/>
      <c r="G162" s="351"/>
      <c r="H162" s="351"/>
      <c r="I162" s="9"/>
      <c r="J162" s="9"/>
    </row>
  </sheetData>
  <sheetProtection selectLockedCells="1" selectUnlockedCells="1"/>
  <mergeCells count="284">
    <mergeCell ref="A157:D157"/>
    <mergeCell ref="A158:D158"/>
    <mergeCell ref="A159:D159"/>
    <mergeCell ref="A160:D160"/>
    <mergeCell ref="A161:D161"/>
    <mergeCell ref="A162:H162"/>
    <mergeCell ref="A151:D151"/>
    <mergeCell ref="A152:D152"/>
    <mergeCell ref="A153:D153"/>
    <mergeCell ref="A154:D154"/>
    <mergeCell ref="A155:D155"/>
    <mergeCell ref="A156:D156"/>
    <mergeCell ref="B146:C146"/>
    <mergeCell ref="G146:I146"/>
    <mergeCell ref="B147:C147"/>
    <mergeCell ref="G147:I147"/>
    <mergeCell ref="B149:J149"/>
    <mergeCell ref="A150:H150"/>
    <mergeCell ref="B141:I14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35:E135"/>
    <mergeCell ref="F135:J135"/>
    <mergeCell ref="B136:E136"/>
    <mergeCell ref="F136:J136"/>
    <mergeCell ref="B138:J138"/>
    <mergeCell ref="B139:J139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42336</v>
      </c>
      <c r="G8" s="33">
        <f>H8*1.1</f>
        <v>38808</v>
      </c>
      <c r="H8" s="33">
        <v>35280</v>
      </c>
      <c r="I8" s="33">
        <f>H8*0.75</f>
        <v>26460</v>
      </c>
      <c r="J8" s="33">
        <f>H8*0.5</f>
        <v>17640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50976</v>
      </c>
      <c r="G11" s="33">
        <f>H11*1.1</f>
        <v>46728.000000000007</v>
      </c>
      <c r="H11" s="33">
        <v>42480</v>
      </c>
      <c r="I11" s="33">
        <f>H11*0.75</f>
        <v>31860</v>
      </c>
      <c r="J11" s="33">
        <f>H11*0.5</f>
        <v>21240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71366.399999999994</v>
      </c>
      <c r="G12" s="37">
        <f>H12*1.1</f>
        <v>65419.200000000004</v>
      </c>
      <c r="H12" s="37">
        <v>59472</v>
      </c>
      <c r="I12" s="37">
        <f>H12*0.75</f>
        <v>44604</v>
      </c>
      <c r="J12" s="37">
        <f>H12*0.5</f>
        <v>29736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100800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15120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35280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65520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70560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95760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100800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6120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108000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28800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20160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108000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12240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73440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15480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72900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51840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102960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22320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14688</v>
      </c>
      <c r="G94" s="212">
        <f>H94*1.1</f>
        <v>13464.000000000002</v>
      </c>
      <c r="H94" s="212">
        <v>12240</v>
      </c>
      <c r="I94" s="212">
        <f>H94*0.75</f>
        <v>9180</v>
      </c>
      <c r="J94" s="213">
        <f>H94*0.5</f>
        <v>6120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14688</v>
      </c>
      <c r="G100" s="117">
        <f>H100*1.1</f>
        <v>13464.000000000002</v>
      </c>
      <c r="H100" s="117">
        <v>12240</v>
      </c>
      <c r="I100" s="117">
        <f>H100*0.75</f>
        <v>9180</v>
      </c>
      <c r="J100" s="117">
        <f>H100*0.5</f>
        <v>6120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J1" sqref="J1:L1048576"/>
    </sheetView>
  </sheetViews>
  <sheetFormatPr defaultColWidth="7.42578125" defaultRowHeight="21" outlineLevelRow="1" x14ac:dyDescent="0.25"/>
  <cols>
    <col min="1" max="1" width="21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9576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720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3204 до 48492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7200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720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1800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19476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28332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31860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32220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38664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48492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10260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32580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18090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27360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40320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44640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45360</v>
      </c>
      <c r="G80" s="68"/>
      <c r="H80" s="68"/>
      <c r="I80" s="69"/>
    </row>
    <row r="81" spans="1:9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54432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25200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25200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68400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46080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54720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252</v>
      </c>
      <c r="C94" s="77"/>
      <c r="D94" s="77"/>
      <c r="E94" s="54"/>
      <c r="F94" s="67">
        <v>7812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7452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24444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186">
        <v>11520</v>
      </c>
      <c r="G97" s="237"/>
      <c r="H97" s="237"/>
      <c r="I97" s="238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10800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34560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7812</v>
      </c>
      <c r="G100" s="68"/>
      <c r="H100" s="68"/>
      <c r="I100" s="68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9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18" customHeight="1" x14ac:dyDescent="0.25">
      <c r="A112" s="7"/>
    </row>
  </sheetData>
  <sheetProtection selectLockedCells="1" selectUnlockedCells="1"/>
  <mergeCells count="213"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38952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6912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691.19999999999993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1728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14868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30096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29376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35251.199999999997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8856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36108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23760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12744</v>
      </c>
      <c r="G94" s="212">
        <f>H94*1.1</f>
        <v>11682.000000000002</v>
      </c>
      <c r="H94" s="212">
        <v>10620</v>
      </c>
      <c r="I94" s="212">
        <f>H94*0.75</f>
        <v>7965</v>
      </c>
      <c r="J94" s="213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10620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18144</v>
      </c>
      <c r="G97" s="212">
        <f>H97*1.1</f>
        <v>16632</v>
      </c>
      <c r="H97" s="212">
        <v>15120</v>
      </c>
      <c r="I97" s="212">
        <f>H97*0.75</f>
        <v>11340</v>
      </c>
      <c r="J97" s="213">
        <f>H97*0.5</f>
        <v>7560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10620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2"/>
      <c r="B10" s="27"/>
      <c r="C10" s="38"/>
      <c r="D10" s="38"/>
      <c r="E10" s="39"/>
      <c r="F10" s="377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2"/>
      <c r="B13" s="27"/>
      <c r="C13" s="28"/>
      <c r="D13" s="28"/>
      <c r="E13" s="29"/>
      <c r="F13" s="27"/>
      <c r="G13" s="28"/>
      <c r="H13" s="28"/>
      <c r="I13" s="28"/>
      <c r="J13" s="378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379">
        <v>10080</v>
      </c>
      <c r="G14" s="380"/>
      <c r="H14" s="380"/>
      <c r="I14" s="380"/>
      <c r="J14" s="381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184">
        <v>14400</v>
      </c>
      <c r="G15" s="382"/>
      <c r="H15" s="382"/>
      <c r="I15" s="382"/>
      <c r="J15" s="383"/>
    </row>
    <row r="16" spans="1:10" ht="21.75" thickBot="1" x14ac:dyDescent="0.3">
      <c r="A16" s="132"/>
      <c r="B16" s="27"/>
      <c r="C16" s="28"/>
      <c r="D16" s="28"/>
      <c r="E16" s="29"/>
      <c r="F16" s="27"/>
      <c r="G16" s="28"/>
      <c r="H16" s="28"/>
      <c r="I16" s="28"/>
      <c r="J16" s="378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1800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"&amp;MIN(F56,F60:J61,H94,F62:F73)&amp;" до "&amp;MAX(F56,F60:J61,H94,F62:F73)</f>
        <v>Цена от 3060 до 155520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31680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109800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61200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22320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18720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155520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82800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43200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65520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44640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154080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54000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218160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115920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30240</v>
      </c>
      <c r="G94" s="212">
        <f>H94*1.1</f>
        <v>27720.000000000004</v>
      </c>
      <c r="H94" s="212">
        <v>25200</v>
      </c>
      <c r="I94" s="212">
        <f>H94*0.75</f>
        <v>18900</v>
      </c>
      <c r="J94" s="213">
        <f>H94*0.5</f>
        <v>12600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30960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36000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42336</v>
      </c>
      <c r="G98" s="212">
        <f>H98*1.1</f>
        <v>38808</v>
      </c>
      <c r="H98" s="212">
        <v>35280</v>
      </c>
      <c r="I98" s="212">
        <f>H98*0.75</f>
        <v>26460</v>
      </c>
      <c r="J98" s="213">
        <f>H98*0.5</f>
        <v>17640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43920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30240</v>
      </c>
      <c r="G102" s="117">
        <f>H102*1.1</f>
        <v>27720.000000000004</v>
      </c>
      <c r="H102" s="117">
        <v>25200</v>
      </c>
      <c r="I102" s="117">
        <f>H102*0.75</f>
        <v>18900</v>
      </c>
      <c r="J102" s="117">
        <f>H102*0.5</f>
        <v>12600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.7109375" style="132" hidden="1" customWidth="1"/>
    <col min="2" max="2" width="30.7109375" style="130" customWidth="1"/>
    <col min="3" max="5" width="30.7109375" style="9" customWidth="1"/>
    <col min="6" max="8" width="24.7109375" style="131" customWidth="1"/>
    <col min="9" max="9" width="20.28515625" style="131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84" t="s">
        <v>106</v>
      </c>
      <c r="G6" s="384" t="s">
        <v>107</v>
      </c>
      <c r="H6" s="384" t="s">
        <v>108</v>
      </c>
      <c r="I6" s="384" t="s">
        <v>109</v>
      </c>
      <c r="J6" s="385" t="s">
        <v>110</v>
      </c>
    </row>
    <row r="7" spans="1:10" ht="24" thickBot="1" x14ac:dyDescent="0.3">
      <c r="B7" s="27"/>
      <c r="C7" s="38"/>
      <c r="D7" s="38"/>
      <c r="E7" s="39"/>
      <c r="F7" s="377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77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78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379">
        <v>6048</v>
      </c>
      <c r="G14" s="380"/>
      <c r="H14" s="380"/>
      <c r="I14" s="380"/>
      <c r="J14" s="381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184">
        <v>8640</v>
      </c>
      <c r="G15" s="382"/>
      <c r="H15" s="382"/>
      <c r="I15" s="382"/>
      <c r="J15" s="383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78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1440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86" t="s">
        <v>121</v>
      </c>
      <c r="C20" s="387"/>
      <c r="D20" s="387"/>
      <c r="E20" s="388"/>
      <c r="F20" s="287" t="str">
        <f>"Цена от "&amp;MIN($F$21:F40)&amp;" до "&amp;MAX($F$21:F40)</f>
        <v>Цена от 6660 до 133200</v>
      </c>
      <c r="G20" s="288"/>
      <c r="H20" s="288"/>
      <c r="I20" s="288"/>
      <c r="J20" s="289"/>
    </row>
    <row r="21" spans="1:10" ht="36" customHeight="1" outlineLevel="1" x14ac:dyDescent="0.25">
      <c r="B21" s="30" t="s">
        <v>122</v>
      </c>
      <c r="C21" s="31"/>
      <c r="D21" s="31"/>
      <c r="E21" s="32"/>
      <c r="F21" s="143">
        <v>6660</v>
      </c>
      <c r="G21" s="144"/>
      <c r="H21" s="144"/>
      <c r="I21" s="144"/>
      <c r="J21" s="145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13320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19980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26640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33300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39960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46620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53280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59940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66600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73260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79920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86580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93240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99900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106560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113220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119880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126540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133200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287" t="str">
        <f>"Цена от "&amp;MIN(F42:F51)&amp;" до "&amp;MAX(F42:F51)</f>
        <v>Цена от 1440 до 30096</v>
      </c>
      <c r="G41" s="288"/>
      <c r="H41" s="288"/>
      <c r="I41" s="288"/>
      <c r="J41" s="289"/>
    </row>
    <row r="42" spans="2:10" ht="36" customHeight="1" x14ac:dyDescent="0.25">
      <c r="B42" s="76" t="s">
        <v>143</v>
      </c>
      <c r="C42" s="77"/>
      <c r="D42" s="77"/>
      <c r="E42" s="54"/>
      <c r="F42" s="290">
        <v>3780</v>
      </c>
      <c r="G42" s="290"/>
      <c r="H42" s="290"/>
      <c r="I42" s="290"/>
      <c r="J42" s="291"/>
    </row>
    <row r="43" spans="2:10" ht="36" customHeight="1" x14ac:dyDescent="0.25">
      <c r="B43" s="76" t="s">
        <v>210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295">
        <v>30096</v>
      </c>
      <c r="G51" s="295"/>
      <c r="H51" s="295"/>
      <c r="I51" s="295"/>
      <c r="J51" s="296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1" t="s">
        <v>211</v>
      </c>
      <c r="C54" s="162"/>
      <c r="D54" s="162"/>
      <c r="E54" s="163"/>
      <c r="F54" s="202" t="str">
        <f>"Цена от "&amp;MIN(F56,F60:J61,H94,F62:F73)&amp;" до "&amp;MAX(F56,F60:J61,H94,F62:F73)</f>
        <v>Цена от 3024 до 38952</v>
      </c>
      <c r="G54" s="297"/>
      <c r="H54" s="297"/>
      <c r="I54" s="297"/>
      <c r="J54" s="298"/>
    </row>
    <row r="55" spans="1:10" ht="24" thickBot="1" x14ac:dyDescent="0.3">
      <c r="B55" s="27"/>
      <c r="C55" s="38"/>
      <c r="D55" s="38"/>
      <c r="E55" s="39"/>
      <c r="F55" s="177"/>
      <c r="G55" s="203"/>
      <c r="H55" s="203"/>
      <c r="I55" s="203"/>
      <c r="J55" s="204"/>
    </row>
    <row r="56" spans="1:10" ht="36" customHeight="1" x14ac:dyDescent="0.25">
      <c r="B56" s="76" t="s">
        <v>156</v>
      </c>
      <c r="C56" s="77"/>
      <c r="D56" s="77"/>
      <c r="E56" s="54"/>
      <c r="F56" s="59">
        <v>32400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3240</v>
      </c>
      <c r="G57" s="59"/>
      <c r="H57" s="59"/>
      <c r="I57" s="59"/>
      <c r="J57" s="60"/>
    </row>
    <row r="58" spans="1:10" ht="36" customHeight="1" thickBot="1" x14ac:dyDescent="0.3">
      <c r="B58" s="76" t="s">
        <v>158</v>
      </c>
      <c r="C58" s="77"/>
      <c r="D58" s="77"/>
      <c r="E58" s="54"/>
      <c r="F58" s="59">
        <v>8100</v>
      </c>
      <c r="G58" s="59"/>
      <c r="H58" s="59"/>
      <c r="I58" s="59"/>
      <c r="J58" s="60"/>
    </row>
    <row r="59" spans="1:10" ht="24" thickBot="1" x14ac:dyDescent="0.3">
      <c r="B59" s="27"/>
      <c r="C59" s="38"/>
      <c r="D59" s="38"/>
      <c r="E59" s="39"/>
      <c r="F59" s="177"/>
      <c r="G59" s="203"/>
      <c r="H59" s="203"/>
      <c r="I59" s="203"/>
      <c r="J59" s="204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59">
        <v>11988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7"/>
      <c r="F61" s="59">
        <v>9216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59">
        <v>30096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59">
        <v>14400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59">
        <v>17280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59">
        <v>14868</v>
      </c>
      <c r="G65" s="59"/>
      <c r="H65" s="59"/>
      <c r="I65" s="59"/>
      <c r="J65" s="60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4"/>
      <c r="F66" s="59">
        <v>12060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4"/>
      <c r="F67" s="59">
        <v>38952</v>
      </c>
      <c r="G67" s="59"/>
      <c r="H67" s="59"/>
      <c r="I67" s="59"/>
      <c r="J67" s="60"/>
    </row>
    <row r="68" spans="1:10" ht="36" customHeight="1" x14ac:dyDescent="0.25">
      <c r="B68" s="76" t="s">
        <v>167</v>
      </c>
      <c r="C68" s="77"/>
      <c r="D68" s="77"/>
      <c r="E68" s="54"/>
      <c r="F68" s="59">
        <v>30060</v>
      </c>
      <c r="G68" s="59"/>
      <c r="H68" s="59"/>
      <c r="I68" s="59"/>
      <c r="J68" s="60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6"/>
      <c r="F69" s="59">
        <v>3024</v>
      </c>
      <c r="G69" s="59"/>
      <c r="H69" s="59"/>
      <c r="I69" s="59"/>
      <c r="J69" s="60"/>
    </row>
    <row r="70" spans="1:10" ht="36" customHeight="1" x14ac:dyDescent="0.25">
      <c r="B70" s="52" t="s">
        <v>169</v>
      </c>
      <c r="C70" s="96"/>
      <c r="D70" s="96"/>
      <c r="E70" s="97"/>
      <c r="F70" s="59">
        <v>10620</v>
      </c>
      <c r="G70" s="59"/>
      <c r="H70" s="59"/>
      <c r="I70" s="59"/>
      <c r="J70" s="60"/>
    </row>
    <row r="71" spans="1:10" ht="36" customHeight="1" x14ac:dyDescent="0.25">
      <c r="A71" s="9"/>
      <c r="B71" s="52" t="s">
        <v>170</v>
      </c>
      <c r="C71" s="96"/>
      <c r="D71" s="96"/>
      <c r="E71" s="97"/>
      <c r="F71" s="59">
        <v>7092</v>
      </c>
      <c r="G71" s="59"/>
      <c r="H71" s="59"/>
      <c r="I71" s="59"/>
      <c r="J71" s="60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7"/>
      <c r="F72" s="59">
        <v>38952</v>
      </c>
      <c r="G72" s="59"/>
      <c r="H72" s="59"/>
      <c r="I72" s="59"/>
      <c r="J72" s="60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4"/>
      <c r="F73" s="59">
        <v>14868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4"/>
      <c r="F74" s="59">
        <v>3780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18000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24030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176</v>
      </c>
      <c r="C77" s="77"/>
      <c r="D77" s="77"/>
      <c r="E77" s="54"/>
      <c r="F77" s="59">
        <v>17280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52" t="s">
        <v>177</v>
      </c>
      <c r="C78" s="96"/>
      <c r="D78" s="96"/>
      <c r="E78" s="97"/>
      <c r="F78" s="59">
        <v>12960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76" t="s">
        <v>178</v>
      </c>
      <c r="C79" s="77"/>
      <c r="D79" s="77"/>
      <c r="E79" s="54"/>
      <c r="F79" s="59">
        <v>42480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179</v>
      </c>
      <c r="C80" s="77"/>
      <c r="D80" s="77"/>
      <c r="E80" s="54"/>
      <c r="F80" s="59">
        <v>20160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84" t="s">
        <v>180</v>
      </c>
      <c r="C81" s="85"/>
      <c r="D81" s="85"/>
      <c r="E81" s="86"/>
      <c r="F81" s="59">
        <v>24192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181</v>
      </c>
      <c r="C82" s="77"/>
      <c r="D82" s="77"/>
      <c r="E82" s="54"/>
      <c r="F82" s="59">
        <v>20880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182</v>
      </c>
      <c r="C83" s="77"/>
      <c r="D83" s="77"/>
      <c r="E83" s="54"/>
      <c r="F83" s="59">
        <v>17280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x14ac:dyDescent="0.25">
      <c r="A85" s="132" t="s">
        <v>113</v>
      </c>
      <c r="B85" s="76" t="s">
        <v>184</v>
      </c>
      <c r="C85" s="77"/>
      <c r="D85" s="77"/>
      <c r="E85" s="54"/>
      <c r="F85" s="59">
        <v>4320</v>
      </c>
      <c r="G85" s="59"/>
      <c r="H85" s="59"/>
      <c r="I85" s="59"/>
      <c r="J85" s="60"/>
    </row>
    <row r="86" spans="1:10" ht="36" customHeight="1" x14ac:dyDescent="0.25">
      <c r="A86" s="132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thickBot="1" x14ac:dyDescent="0.3">
      <c r="A87" s="132" t="s">
        <v>113</v>
      </c>
      <c r="B87" s="76" t="s">
        <v>186</v>
      </c>
      <c r="C87" s="77"/>
      <c r="D87" s="77"/>
      <c r="E87" s="54"/>
      <c r="F87" s="295">
        <v>20880</v>
      </c>
      <c r="G87" s="295"/>
      <c r="H87" s="295"/>
      <c r="I87" s="295"/>
      <c r="J87" s="296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211">
        <f>1.2*H94</f>
        <v>20520</v>
      </c>
      <c r="G94" s="212">
        <f>1.1*H94</f>
        <v>18810</v>
      </c>
      <c r="H94" s="211">
        <v>17100</v>
      </c>
      <c r="I94" s="212">
        <f>H94*0.75</f>
        <v>12825</v>
      </c>
      <c r="J94" s="213">
        <f>H94*0.5</f>
        <v>8550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4"/>
      <c r="F95" s="59">
        <v>6660</v>
      </c>
      <c r="G95" s="59"/>
      <c r="H95" s="59"/>
      <c r="I95" s="59"/>
      <c r="J95" s="60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4"/>
      <c r="F96" s="59">
        <v>9216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196</v>
      </c>
      <c r="C97" s="77"/>
      <c r="D97" s="77"/>
      <c r="E97" s="54"/>
      <c r="F97" s="211">
        <f>H97*1.2</f>
        <v>29376</v>
      </c>
      <c r="G97" s="212">
        <f>H97*1.1</f>
        <v>26928.000000000004</v>
      </c>
      <c r="H97" s="211">
        <v>24480</v>
      </c>
      <c r="I97" s="212">
        <f>H97*0.75</f>
        <v>18360</v>
      </c>
      <c r="J97" s="213">
        <f>H97*0.5</f>
        <v>12240</v>
      </c>
    </row>
    <row r="98" spans="1:10" ht="36" customHeight="1" x14ac:dyDescent="0.25">
      <c r="A98" s="132" t="s">
        <v>113</v>
      </c>
      <c r="B98" s="76" t="s">
        <v>197</v>
      </c>
      <c r="C98" s="77"/>
      <c r="D98" s="77"/>
      <c r="E98" s="54"/>
      <c r="F98" s="59">
        <v>9360</v>
      </c>
      <c r="G98" s="59"/>
      <c r="H98" s="59"/>
      <c r="I98" s="59"/>
      <c r="J98" s="60"/>
    </row>
    <row r="99" spans="1:10" ht="36" customHeight="1" x14ac:dyDescent="0.25">
      <c r="A99" s="132" t="s">
        <v>113</v>
      </c>
      <c r="B99" s="76" t="s">
        <v>198</v>
      </c>
      <c r="C99" s="77"/>
      <c r="D99" s="77"/>
      <c r="E99" s="54"/>
      <c r="F99" s="59">
        <v>12960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10800</v>
      </c>
      <c r="G100" s="117">
        <f>H100*1.1</f>
        <v>9900</v>
      </c>
      <c r="H100" s="117">
        <v>9000</v>
      </c>
      <c r="I100" s="117">
        <f>H100*0.75</f>
        <v>6750</v>
      </c>
      <c r="J100" s="117">
        <f>H100*0.5</f>
        <v>4500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202"/>
      <c r="G101" s="297"/>
      <c r="H101" s="297"/>
      <c r="I101" s="297"/>
      <c r="J101" s="298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177"/>
      <c r="G108" s="203"/>
      <c r="H108" s="203"/>
      <c r="I108" s="203"/>
      <c r="J108" s="204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9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96" activePane="bottomLeft" state="frozen"/>
      <selection activeCell="B11" sqref="B11:E11"/>
      <selection pane="bottomLeft" activeCell="P101" sqref="P10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9"/>
      <c r="G19" s="390"/>
      <c r="H19" s="390"/>
      <c r="I19" s="390"/>
      <c r="J19" s="391"/>
    </row>
    <row r="20" spans="1:10" ht="36" customHeight="1" x14ac:dyDescent="0.25">
      <c r="A20" s="7"/>
      <c r="B20" s="52" t="s">
        <v>364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"&amp;MIN(F59,F63:J64,H96,F65:J76)&amp;" до "&amp;MAX(F59,F63:J64,H96,F65:J76)</f>
        <v>Цена от 3672 до 29700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8100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5976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5112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22680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12096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3672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9540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6300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29700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4320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26640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180</v>
      </c>
      <c r="C83" s="85"/>
      <c r="D83" s="85"/>
      <c r="E83" s="86"/>
      <c r="F83" s="93">
        <v>31968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41760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186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thickBot="1" x14ac:dyDescent="0.3">
      <c r="A90" s="7"/>
      <c r="B90" s="208" t="s">
        <v>187</v>
      </c>
      <c r="C90" s="209"/>
      <c r="D90" s="209"/>
      <c r="E90" s="210"/>
      <c r="F90" s="205"/>
      <c r="G90" s="206"/>
      <c r="H90" s="206"/>
      <c r="I90" s="206"/>
      <c r="J90" s="207"/>
    </row>
    <row r="91" spans="1:10" ht="22.5" customHeight="1" thickBot="1" x14ac:dyDescent="0.3">
      <c r="A91" s="7" t="s">
        <v>111</v>
      </c>
      <c r="B91" s="167" t="s">
        <v>188</v>
      </c>
      <c r="C91" s="168"/>
      <c r="D91" s="168"/>
      <c r="E91" s="168"/>
      <c r="F91" s="168"/>
      <c r="G91" s="168"/>
      <c r="H91" s="168"/>
      <c r="I91" s="168"/>
      <c r="J91" s="169"/>
    </row>
    <row r="92" spans="1:10" ht="36" customHeight="1" x14ac:dyDescent="0.25">
      <c r="A92" s="7"/>
      <c r="B92" s="34" t="s">
        <v>189</v>
      </c>
      <c r="C92" s="170"/>
      <c r="D92" s="170"/>
      <c r="E92" s="171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191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192</v>
      </c>
      <c r="C95" s="19"/>
      <c r="D95" s="19"/>
      <c r="E95" s="20"/>
      <c r="F95" s="205"/>
      <c r="G95" s="206"/>
      <c r="H95" s="206"/>
      <c r="I95" s="206"/>
      <c r="J95" s="207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211">
        <f>H96*1.2</f>
        <v>9720</v>
      </c>
      <c r="G96" s="212">
        <f>H96*1.1</f>
        <v>8910</v>
      </c>
      <c r="H96" s="212">
        <v>8100</v>
      </c>
      <c r="I96" s="212">
        <f>H96*0.75</f>
        <v>6075</v>
      </c>
      <c r="J96" s="213">
        <f>H96*0.5</f>
        <v>4050</v>
      </c>
    </row>
    <row r="97" spans="1:10" ht="36" customHeight="1" x14ac:dyDescent="0.25">
      <c r="A97" s="7" t="s">
        <v>111</v>
      </c>
      <c r="B97" s="76" t="s">
        <v>194</v>
      </c>
      <c r="C97" s="77"/>
      <c r="D97" s="77"/>
      <c r="E97" s="54"/>
      <c r="F97" s="67">
        <v>6300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67">
        <v>7632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211">
        <f>H99*1.2</f>
        <v>13824</v>
      </c>
      <c r="G99" s="212">
        <f>H99*1.1</f>
        <v>12672.000000000002</v>
      </c>
      <c r="H99" s="212">
        <v>11520</v>
      </c>
      <c r="I99" s="212">
        <f>H99*0.75</f>
        <v>8640</v>
      </c>
      <c r="J99" s="213">
        <f>H99*0.5</f>
        <v>5760</v>
      </c>
    </row>
    <row r="100" spans="1:10" ht="36" customHeight="1" x14ac:dyDescent="0.25">
      <c r="A100" s="7" t="s">
        <v>113</v>
      </c>
      <c r="B100" s="76" t="s">
        <v>197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10800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4"/>
      <c r="F102" s="67">
        <v>7380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56.2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1.2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1" x14ac:dyDescent="0.25">
      <c r="A114" s="7" t="s">
        <v>113</v>
      </c>
      <c r="B114" s="126" t="s">
        <v>255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92" activePane="bottomLeft" state="frozen"/>
      <selection activeCell="B11" sqref="B11:E11"/>
      <selection pane="bottomLeft" activeCell="F100" sqref="F100:J100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71496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10620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22680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59472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42120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71496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71496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31500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27090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83520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37152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59040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44640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22118.399999999998</v>
      </c>
      <c r="G94" s="212">
        <f>H94*1.1</f>
        <v>20275.2</v>
      </c>
      <c r="H94" s="212">
        <v>18432</v>
      </c>
      <c r="I94" s="212">
        <f>H94*0.75</f>
        <v>13824</v>
      </c>
      <c r="J94" s="213">
        <f>H94*0.5</f>
        <v>9216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20700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31104</v>
      </c>
      <c r="G97" s="212">
        <f>H97*1.1</f>
        <v>28512.000000000004</v>
      </c>
      <c r="H97" s="212">
        <v>25920</v>
      </c>
      <c r="I97" s="212">
        <f>H97*0.75</f>
        <v>19440</v>
      </c>
      <c r="J97" s="213">
        <f>H97*0.5</f>
        <v>12960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3204 до 53092,8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26100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44244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53092.799999999996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15624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20880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18900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7452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8856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4536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22140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18900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62640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75168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12960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65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65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13392</v>
      </c>
      <c r="G94" s="212">
        <f>H94*1.1</f>
        <v>12276.000000000002</v>
      </c>
      <c r="H94" s="212">
        <v>11160</v>
      </c>
      <c r="I94" s="212">
        <f>H94*0.75</f>
        <v>8370</v>
      </c>
      <c r="J94" s="213">
        <f>H94*0.5</f>
        <v>5580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14148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19008</v>
      </c>
      <c r="G97" s="212">
        <f>H97*1.1</f>
        <v>17424</v>
      </c>
      <c r="H97" s="212">
        <v>15840</v>
      </c>
      <c r="I97" s="212">
        <f>H97*0.75</f>
        <v>11880</v>
      </c>
      <c r="J97" s="213">
        <f>H97*0.5</f>
        <v>7920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13392</v>
      </c>
      <c r="G100" s="117">
        <f>H100*1.1</f>
        <v>12276.000000000002</v>
      </c>
      <c r="H100" s="117">
        <v>11160</v>
      </c>
      <c r="I100" s="117">
        <f>H100*0.75</f>
        <v>8370</v>
      </c>
      <c r="J100" s="117">
        <f>H100*0.5</f>
        <v>5580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zoomScale="65" zoomScaleNormal="60" zoomScaleSheetLayoutView="65" workbookViewId="0">
      <pane ySplit="4" topLeftCell="A77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3240 до 154800</v>
      </c>
      <c r="G84" s="206"/>
      <c r="H84" s="206"/>
      <c r="I84" s="206"/>
      <c r="J84" s="20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28800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2880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7200</v>
      </c>
      <c r="G88" s="94"/>
      <c r="H88" s="94"/>
      <c r="I88" s="94"/>
      <c r="J88" s="95"/>
    </row>
    <row r="89" spans="1:10" ht="24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47520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71280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95040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47520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57024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21420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33300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47700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103680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26640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154800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52560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3060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66960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100080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133200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66960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80352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30240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46800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66960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5040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216720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74160</v>
      </c>
      <c r="G117" s="68"/>
      <c r="H117" s="68"/>
      <c r="I117" s="68"/>
      <c r="J117" s="69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1">
        <f>H124*1.2</f>
        <v>14256</v>
      </c>
      <c r="G124" s="212">
        <f>H124*1.1</f>
        <v>13068.000000000002</v>
      </c>
      <c r="H124" s="212">
        <v>11880</v>
      </c>
      <c r="I124" s="212">
        <f>H124*0.75</f>
        <v>8910</v>
      </c>
      <c r="J124" s="213">
        <f>H124*0.5</f>
        <v>5940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11880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15300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20736</v>
      </c>
      <c r="G127" s="212">
        <f>H127*1.1</f>
        <v>19008</v>
      </c>
      <c r="H127" s="212">
        <v>17280</v>
      </c>
      <c r="I127" s="212">
        <f>H127*0.75</f>
        <v>12960</v>
      </c>
      <c r="J127" s="213">
        <f>H127*0.5</f>
        <v>8640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17280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21600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11880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0.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208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18" customHeight="1" x14ac:dyDescent="0.25">
      <c r="A144" s="7"/>
    </row>
  </sheetData>
  <sheetProtection selectLockedCells="1" selectUnlockedCells="1"/>
  <mergeCells count="266">
    <mergeCell ref="B138:E138"/>
    <mergeCell ref="F138:J138"/>
    <mergeCell ref="B140:J140"/>
    <mergeCell ref="B141:J141"/>
    <mergeCell ref="B142:J142"/>
    <mergeCell ref="B143:J143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topLeftCell="B1" zoomScale="53" zoomScaleNormal="60" zoomScaleSheetLayoutView="53" workbookViewId="0">
      <pane ySplit="4" topLeftCell="A230" activePane="bottomLeft" state="frozen"/>
      <selection activeCell="N18" sqref="N18"/>
      <selection pane="bottomLeft" activeCell="A241" sqref="A241:XFD24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264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265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266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366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367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368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369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370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371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372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373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374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375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376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377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378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379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380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381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382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383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384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385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386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387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388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389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390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391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392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393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394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395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396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397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398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399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400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401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402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403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404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405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406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407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408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409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410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411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412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413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414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415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65" t="s">
        <v>267</v>
      </c>
      <c r="B122" s="366"/>
      <c r="C122" s="367"/>
      <c r="D122" s="367"/>
      <c r="E122" s="367"/>
      <c r="F122" s="177" t="s">
        <v>267</v>
      </c>
      <c r="G122" s="203"/>
      <c r="H122" s="203"/>
      <c r="I122" s="203"/>
      <c r="J122" s="204"/>
    </row>
    <row r="123" spans="1:10" ht="36" customHeight="1" thickBot="1" x14ac:dyDescent="0.3">
      <c r="A123" s="7" t="s">
        <v>111</v>
      </c>
      <c r="B123" s="30" t="s">
        <v>268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77" t="s">
        <v>267</v>
      </c>
      <c r="G124" s="203"/>
      <c r="H124" s="203"/>
      <c r="I124" s="203"/>
      <c r="J124" s="204"/>
    </row>
    <row r="125" spans="1:10" ht="36" customHeight="1" thickBot="1" x14ac:dyDescent="0.3">
      <c r="A125" s="7" t="s">
        <v>111</v>
      </c>
      <c r="B125" s="30" t="s">
        <v>269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77" t="s">
        <v>267</v>
      </c>
      <c r="G126" s="203"/>
      <c r="H126" s="203"/>
      <c r="I126" s="203"/>
      <c r="J126" s="204"/>
    </row>
    <row r="127" spans="1:10" ht="36" customHeight="1" thickBot="1" x14ac:dyDescent="0.3">
      <c r="A127" s="7" t="s">
        <v>111</v>
      </c>
      <c r="B127" s="52" t="s">
        <v>270</v>
      </c>
      <c r="C127" s="53"/>
      <c r="D127" s="53"/>
      <c r="E127" s="54"/>
      <c r="F127" s="182">
        <v>1314</v>
      </c>
      <c r="G127" s="368"/>
      <c r="H127" s="368"/>
      <c r="I127" s="368"/>
      <c r="J127" s="369"/>
    </row>
    <row r="128" spans="1:10" ht="30" customHeight="1" thickBot="1" x14ac:dyDescent="0.3">
      <c r="A128" s="177"/>
      <c r="B128" s="203"/>
      <c r="C128" s="203"/>
      <c r="D128" s="203"/>
      <c r="E128" s="204"/>
      <c r="F128" s="177" t="s">
        <v>267</v>
      </c>
      <c r="G128" s="203"/>
      <c r="H128" s="203"/>
      <c r="I128" s="203"/>
      <c r="J128" s="204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70" t="str">
        <f>"Цена от "&amp;MIN(F130:F154)&amp;" до "&amp;MAX(F130:F154)</f>
        <v>Цена от 12456 до 311400</v>
      </c>
      <c r="G129" s="371"/>
      <c r="H129" s="371"/>
      <c r="I129" s="371"/>
      <c r="J129" s="372"/>
    </row>
    <row r="130" spans="1:10" ht="36" customHeight="1" outlineLevel="1" x14ac:dyDescent="0.25">
      <c r="A130" s="7"/>
      <c r="B130" s="52" t="s">
        <v>271</v>
      </c>
      <c r="C130" s="53"/>
      <c r="D130" s="53"/>
      <c r="E130" s="53"/>
      <c r="F130" s="143">
        <v>12456</v>
      </c>
      <c r="G130" s="144"/>
      <c r="H130" s="144"/>
      <c r="I130" s="144"/>
      <c r="J130" s="145"/>
    </row>
    <row r="131" spans="1:10" ht="36" customHeight="1" outlineLevel="1" x14ac:dyDescent="0.25">
      <c r="A131" s="7"/>
      <c r="B131" s="52" t="s">
        <v>272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273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274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275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276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277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278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279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280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281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282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283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284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285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286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287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288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289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290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291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292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293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294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295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296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297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298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299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300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301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302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303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304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305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306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307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308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309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310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416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417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418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419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420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421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422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423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424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425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430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440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450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460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470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475</v>
      </c>
      <c r="C229" s="53"/>
      <c r="D229" s="53"/>
      <c r="E229" s="53"/>
      <c r="F229" s="373">
        <v>1245600</v>
      </c>
      <c r="G229" s="153"/>
      <c r="H229" s="153"/>
      <c r="I229" s="153"/>
      <c r="J229" s="154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210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180</v>
      </c>
      <c r="G242" s="68"/>
      <c r="H242" s="68"/>
      <c r="I242" s="68"/>
      <c r="J242" s="69"/>
    </row>
    <row r="243" spans="1:10" ht="54" customHeight="1" thickBot="1" x14ac:dyDescent="0.3">
      <c r="A243" s="7"/>
      <c r="B243" s="194" t="s">
        <v>211</v>
      </c>
      <c r="C243" s="195"/>
      <c r="D243" s="195"/>
      <c r="E243" s="196"/>
      <c r="F243" s="205" t="str">
        <f>"Цена от "&amp;MIN(F245,F249:F262)&amp;" до "&amp;MAX(F245,F249:F262)</f>
        <v>Цена от 3240 до 787140</v>
      </c>
      <c r="G243" s="206"/>
      <c r="H243" s="206"/>
      <c r="I243" s="206"/>
      <c r="J243" s="207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thickBot="1" x14ac:dyDescent="0.3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24" customHeight="1" thickBot="1" x14ac:dyDescent="0.3">
      <c r="A248" s="7"/>
      <c r="B248" s="27"/>
      <c r="C248" s="38"/>
      <c r="D248" s="38"/>
      <c r="E248" s="39"/>
      <c r="F248" s="40"/>
      <c r="G248" s="41"/>
      <c r="H248" s="41"/>
      <c r="I248" s="41"/>
      <c r="J248" s="42"/>
    </row>
    <row r="249" spans="1:10" ht="36" customHeight="1" x14ac:dyDescent="0.25">
      <c r="A249" s="7" t="s">
        <v>111</v>
      </c>
      <c r="B249" s="76" t="s">
        <v>159</v>
      </c>
      <c r="C249" s="77"/>
      <c r="D249" s="77"/>
      <c r="E249" s="54"/>
      <c r="F249" s="67">
        <v>153540</v>
      </c>
      <c r="G249" s="68"/>
      <c r="H249" s="68"/>
      <c r="I249" s="68"/>
      <c r="J249" s="69"/>
    </row>
    <row r="250" spans="1:10" ht="36" customHeight="1" x14ac:dyDescent="0.25">
      <c r="A250" s="7" t="s">
        <v>111</v>
      </c>
      <c r="B250" s="52" t="s">
        <v>160</v>
      </c>
      <c r="C250" s="96"/>
      <c r="D250" s="96"/>
      <c r="E250" s="97"/>
      <c r="F250" s="186">
        <v>97740</v>
      </c>
      <c r="G250" s="237"/>
      <c r="H250" s="237"/>
      <c r="I250" s="237"/>
      <c r="J250" s="238"/>
    </row>
    <row r="251" spans="1:10" ht="36" customHeight="1" x14ac:dyDescent="0.25">
      <c r="A251" s="7"/>
      <c r="B251" s="76" t="s">
        <v>312</v>
      </c>
      <c r="C251" s="77"/>
      <c r="D251" s="77"/>
      <c r="E251" s="54"/>
      <c r="F251" s="67">
        <v>787140</v>
      </c>
      <c r="G251" s="68"/>
      <c r="H251" s="68"/>
      <c r="I251" s="68"/>
      <c r="J251" s="69"/>
    </row>
    <row r="252" spans="1:10" ht="36" customHeight="1" x14ac:dyDescent="0.25">
      <c r="A252" s="7" t="s">
        <v>111</v>
      </c>
      <c r="B252" s="76" t="s">
        <v>161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162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163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164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165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166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167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168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169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170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172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173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174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175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 t="s">
        <v>113</v>
      </c>
      <c r="B266" s="76" t="s">
        <v>176</v>
      </c>
      <c r="C266" s="77"/>
      <c r="D266" s="77"/>
      <c r="E266" s="54"/>
      <c r="F266" s="67">
        <v>215280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137520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507600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112320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84" t="s">
        <v>180</v>
      </c>
      <c r="C270" s="85"/>
      <c r="D270" s="85"/>
      <c r="E270" s="86"/>
      <c r="F270" s="93">
        <v>134784</v>
      </c>
      <c r="G270" s="94"/>
      <c r="H270" s="94"/>
      <c r="I270" s="94"/>
      <c r="J270" s="95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152640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6" t="s">
        <v>182</v>
      </c>
      <c r="C272" s="77"/>
      <c r="D272" s="77"/>
      <c r="E272" s="54"/>
      <c r="F272" s="67">
        <v>198000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586080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8" t="s">
        <v>184</v>
      </c>
      <c r="C274" s="79"/>
      <c r="D274" s="79"/>
      <c r="E274" s="36"/>
      <c r="F274" s="67">
        <v>5040</v>
      </c>
      <c r="G274" s="68"/>
      <c r="H274" s="68"/>
      <c r="I274" s="68"/>
      <c r="J274" s="69"/>
    </row>
    <row r="275" spans="1:10" ht="36" customHeight="1" thickBot="1" x14ac:dyDescent="0.3">
      <c r="A275" s="7" t="s">
        <v>113</v>
      </c>
      <c r="B275" s="76" t="s">
        <v>186</v>
      </c>
      <c r="C275" s="77"/>
      <c r="D275" s="77"/>
      <c r="E275" s="54"/>
      <c r="F275" s="67">
        <v>399600</v>
      </c>
      <c r="G275" s="68"/>
      <c r="H275" s="68"/>
      <c r="I275" s="68"/>
      <c r="J275" s="69"/>
    </row>
    <row r="276" spans="1:10" ht="22.5" customHeight="1" x14ac:dyDescent="0.25">
      <c r="A276" s="7" t="s">
        <v>111</v>
      </c>
      <c r="B276" s="104" t="s">
        <v>188</v>
      </c>
      <c r="C276" s="105"/>
      <c r="D276" s="105"/>
      <c r="E276" s="105"/>
      <c r="F276" s="105"/>
      <c r="G276" s="105"/>
      <c r="H276" s="105"/>
      <c r="I276" s="105"/>
      <c r="J276" s="106"/>
    </row>
    <row r="277" spans="1:10" ht="36" customHeight="1" thickBot="1" x14ac:dyDescent="0.3">
      <c r="A277" s="7"/>
      <c r="B277" s="52" t="s">
        <v>171</v>
      </c>
      <c r="C277" s="96"/>
      <c r="D277" s="96"/>
      <c r="E277" s="97"/>
      <c r="F277" s="67">
        <v>40</v>
      </c>
      <c r="G277" s="68"/>
      <c r="H277" s="68"/>
      <c r="I277" s="68"/>
      <c r="J277" s="69"/>
    </row>
    <row r="278" spans="1:10" ht="36" customHeight="1" thickBot="1" x14ac:dyDescent="0.3">
      <c r="A278" s="7"/>
      <c r="B278" s="98" t="s">
        <v>187</v>
      </c>
      <c r="C278" s="99"/>
      <c r="D278" s="99"/>
      <c r="E278" s="100"/>
      <c r="F278" s="101"/>
      <c r="G278" s="102"/>
      <c r="H278" s="102"/>
      <c r="I278" s="102"/>
      <c r="J278" s="103"/>
    </row>
    <row r="279" spans="1:10" ht="36" customHeight="1" thickBot="1" x14ac:dyDescent="0.3">
      <c r="A279" s="7"/>
      <c r="B279" s="167" t="s">
        <v>188</v>
      </c>
      <c r="C279" s="168"/>
      <c r="D279" s="168"/>
      <c r="E279" s="168"/>
      <c r="F279" s="168"/>
      <c r="G279" s="168"/>
      <c r="H279" s="168"/>
      <c r="I279" s="168"/>
      <c r="J279" s="169"/>
    </row>
    <row r="280" spans="1:10" ht="36" customHeight="1" x14ac:dyDescent="0.25">
      <c r="A280" s="7"/>
      <c r="B280" s="107" t="s">
        <v>189</v>
      </c>
      <c r="C280" s="108"/>
      <c r="D280" s="108"/>
      <c r="E280" s="109"/>
      <c r="F280" s="67">
        <v>60</v>
      </c>
      <c r="G280" s="68"/>
      <c r="H280" s="68"/>
      <c r="I280" s="68"/>
      <c r="J280" s="69"/>
    </row>
    <row r="281" spans="1:10" ht="36" customHeight="1" x14ac:dyDescent="0.25">
      <c r="A281" s="7"/>
      <c r="B281" s="76" t="s">
        <v>190</v>
      </c>
      <c r="C281" s="77"/>
      <c r="D281" s="77"/>
      <c r="E281" s="54"/>
      <c r="F281" s="67">
        <v>99</v>
      </c>
      <c r="G281" s="68"/>
      <c r="H281" s="68"/>
      <c r="I281" s="68"/>
      <c r="J281" s="69"/>
    </row>
    <row r="282" spans="1:10" ht="36" customHeight="1" thickBot="1" x14ac:dyDescent="0.3">
      <c r="A282" s="7"/>
      <c r="B282" s="76" t="s">
        <v>191</v>
      </c>
      <c r="C282" s="77"/>
      <c r="D282" s="77"/>
      <c r="E282" s="54"/>
      <c r="F282" s="67">
        <v>150</v>
      </c>
      <c r="G282" s="68"/>
      <c r="H282" s="68"/>
      <c r="I282" s="68"/>
      <c r="J282" s="69"/>
    </row>
    <row r="283" spans="1:10" ht="36" customHeight="1" thickBot="1" x14ac:dyDescent="0.3">
      <c r="A283" s="7"/>
      <c r="B283" s="18" t="s">
        <v>192</v>
      </c>
      <c r="C283" s="19"/>
      <c r="D283" s="19"/>
      <c r="E283" s="20"/>
      <c r="F283" s="205"/>
      <c r="G283" s="206"/>
      <c r="H283" s="206"/>
      <c r="I283" s="206"/>
      <c r="J283" s="207"/>
    </row>
    <row r="284" spans="1:10" ht="36" customHeight="1" x14ac:dyDescent="0.25">
      <c r="A284" s="7" t="s">
        <v>111</v>
      </c>
      <c r="B284" s="76" t="s">
        <v>252</v>
      </c>
      <c r="C284" s="77"/>
      <c r="D284" s="77"/>
      <c r="E284" s="54"/>
      <c r="F284" s="67">
        <v>31140</v>
      </c>
      <c r="G284" s="68"/>
      <c r="H284" s="68"/>
      <c r="I284" s="68"/>
      <c r="J284" s="69"/>
    </row>
    <row r="285" spans="1:10" ht="36" customHeight="1" x14ac:dyDescent="0.25">
      <c r="A285" s="7" t="s">
        <v>111</v>
      </c>
      <c r="B285" s="76" t="s">
        <v>313</v>
      </c>
      <c r="C285" s="77"/>
      <c r="D285" s="77"/>
      <c r="E285" s="54"/>
      <c r="F285" s="67">
        <v>32940</v>
      </c>
      <c r="G285" s="68"/>
      <c r="H285" s="68"/>
      <c r="I285" s="68"/>
      <c r="J285" s="69"/>
    </row>
    <row r="286" spans="1:10" ht="36" customHeight="1" x14ac:dyDescent="0.25">
      <c r="A286" s="7" t="s">
        <v>113</v>
      </c>
      <c r="B286" s="76" t="s">
        <v>314</v>
      </c>
      <c r="C286" s="77"/>
      <c r="D286" s="77"/>
      <c r="E286" s="54"/>
      <c r="F286" s="67">
        <v>43920</v>
      </c>
      <c r="G286" s="68"/>
      <c r="H286" s="68"/>
      <c r="I286" s="68"/>
      <c r="J286" s="69"/>
    </row>
    <row r="287" spans="1:10" ht="36" customHeight="1" x14ac:dyDescent="0.25">
      <c r="A287" s="7" t="s">
        <v>113</v>
      </c>
      <c r="B287" s="76" t="s">
        <v>315</v>
      </c>
      <c r="C287" s="77"/>
      <c r="D287" s="77"/>
      <c r="E287" s="54"/>
      <c r="F287" s="67">
        <v>46800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199</v>
      </c>
      <c r="C288" s="77"/>
      <c r="D288" s="77"/>
      <c r="E288" s="54"/>
      <c r="F288" s="67">
        <v>32940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200</v>
      </c>
      <c r="C289" s="19"/>
      <c r="D289" s="19"/>
      <c r="E289" s="20"/>
      <c r="F289" s="110"/>
      <c r="G289" s="111"/>
      <c r="H289" s="111"/>
      <c r="I289" s="111"/>
      <c r="J289" s="112"/>
    </row>
    <row r="290" spans="1:10" ht="28.5" customHeight="1" thickBot="1" x14ac:dyDescent="0.3">
      <c r="A290" s="7"/>
      <c r="B290" s="327" t="s">
        <v>188</v>
      </c>
      <c r="C290" s="328"/>
      <c r="D290" s="328"/>
      <c r="E290" s="328"/>
      <c r="F290" s="328"/>
      <c r="G290" s="328"/>
      <c r="H290" s="328"/>
      <c r="I290" s="328"/>
      <c r="J290" s="329"/>
    </row>
    <row r="291" spans="1:10" ht="28.5" customHeight="1" x14ac:dyDescent="0.25">
      <c r="A291" s="7"/>
      <c r="B291" s="78" t="s">
        <v>201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202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203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204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205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21"/>
      <c r="C297" s="122"/>
      <c r="D297" s="122"/>
      <c r="E297" s="122"/>
      <c r="F297" s="123"/>
      <c r="G297" s="123"/>
      <c r="H297" s="123"/>
      <c r="I297" s="123"/>
      <c r="J297" s="123"/>
    </row>
    <row r="298" spans="1:10" ht="67.5" customHeight="1" x14ac:dyDescent="0.25">
      <c r="A298" s="7"/>
      <c r="B298" s="124" t="s">
        <v>319</v>
      </c>
      <c r="C298" s="124"/>
      <c r="D298" s="124"/>
      <c r="E298" s="124"/>
      <c r="F298" s="124"/>
      <c r="G298" s="124"/>
      <c r="H298" s="124"/>
      <c r="I298" s="124"/>
      <c r="J298" s="124"/>
    </row>
    <row r="299" spans="1:10" ht="27" customHeight="1" x14ac:dyDescent="0.25">
      <c r="A299" s="7" t="s">
        <v>113</v>
      </c>
      <c r="B299" s="126" t="s">
        <v>208</v>
      </c>
      <c r="C299" s="126"/>
      <c r="D299" s="126"/>
      <c r="E299" s="126"/>
      <c r="F299" s="126"/>
      <c r="G299" s="126"/>
      <c r="H299" s="126"/>
      <c r="I299" s="126"/>
      <c r="J299" s="126"/>
    </row>
    <row r="300" spans="1:10" s="172" customFormat="1" ht="20.100000000000001" customHeight="1" x14ac:dyDescent="0.25">
      <c r="B300" s="392"/>
      <c r="F300" s="393"/>
      <c r="G300" s="393"/>
      <c r="H300" s="393"/>
      <c r="I300" s="393"/>
      <c r="J300" s="393"/>
    </row>
    <row r="301" spans="1:10" s="239" customFormat="1" ht="36" customHeight="1" thickBot="1" x14ac:dyDescent="0.3">
      <c r="B301" s="240" t="s">
        <v>242</v>
      </c>
      <c r="C301" s="240"/>
      <c r="D301" s="240"/>
      <c r="E301" s="240"/>
      <c r="F301" s="240"/>
      <c r="G301" s="240"/>
      <c r="H301" s="240"/>
      <c r="I301" s="240"/>
    </row>
    <row r="302" spans="1:10" s="129" customFormat="1" ht="36" customHeight="1" thickBot="1" x14ac:dyDescent="0.3">
      <c r="B302" s="241" t="s">
        <v>243</v>
      </c>
      <c r="C302" s="242"/>
      <c r="D302" s="242"/>
      <c r="E302" s="242"/>
      <c r="F302" s="242"/>
      <c r="G302" s="242"/>
      <c r="H302" s="242"/>
      <c r="I302" s="243"/>
    </row>
    <row r="303" spans="1:10" ht="54" customHeight="1" thickBot="1" x14ac:dyDescent="0.3">
      <c r="B303" s="244" t="s">
        <v>476</v>
      </c>
      <c r="C303" s="245"/>
      <c r="D303" s="246" t="s">
        <v>477</v>
      </c>
      <c r="E303" s="247"/>
      <c r="F303" s="248"/>
      <c r="G303" s="247" t="s">
        <v>478</v>
      </c>
      <c r="H303" s="247"/>
      <c r="I303" s="248"/>
      <c r="J303" s="9"/>
    </row>
    <row r="304" spans="1:10" ht="36" customHeight="1" x14ac:dyDescent="0.25">
      <c r="B304" s="249" t="s">
        <v>247</v>
      </c>
      <c r="C304" s="250"/>
      <c r="D304" s="251" t="s">
        <v>248</v>
      </c>
      <c r="E304" s="251"/>
      <c r="F304" s="251"/>
      <c r="G304" s="252">
        <v>2190</v>
      </c>
      <c r="H304" s="251"/>
      <c r="I304" s="253"/>
      <c r="J304" s="9"/>
    </row>
    <row r="305" spans="1:10" ht="36" customHeight="1" x14ac:dyDescent="0.25">
      <c r="B305" s="254" t="s">
        <v>249</v>
      </c>
      <c r="C305" s="255"/>
      <c r="D305" s="256"/>
      <c r="E305" s="256"/>
      <c r="F305" s="256"/>
      <c r="G305" s="257">
        <v>1590</v>
      </c>
      <c r="H305" s="256"/>
      <c r="I305" s="258"/>
      <c r="J305" s="9"/>
    </row>
    <row r="306" spans="1:10" ht="36" customHeight="1" x14ac:dyDescent="0.25">
      <c r="B306" s="254" t="s">
        <v>250</v>
      </c>
      <c r="C306" s="255"/>
      <c r="D306" s="256"/>
      <c r="E306" s="256"/>
      <c r="F306" s="256"/>
      <c r="G306" s="257">
        <v>1440</v>
      </c>
      <c r="H306" s="256"/>
      <c r="I306" s="258"/>
      <c r="J306" s="9"/>
    </row>
    <row r="307" spans="1:10" ht="54" customHeight="1" x14ac:dyDescent="0.25">
      <c r="B307" s="254" t="s">
        <v>251</v>
      </c>
      <c r="C307" s="255"/>
      <c r="D307" s="256"/>
      <c r="E307" s="256"/>
      <c r="F307" s="256"/>
      <c r="G307" s="257">
        <v>1290</v>
      </c>
      <c r="H307" s="256"/>
      <c r="I307" s="258"/>
      <c r="J307" s="9"/>
    </row>
    <row r="308" spans="1:10" ht="40.5" customHeight="1" x14ac:dyDescent="0.25">
      <c r="A308" s="7"/>
      <c r="B308" s="128" t="s">
        <v>209</v>
      </c>
      <c r="C308" s="128"/>
      <c r="D308" s="128"/>
      <c r="E308" s="128"/>
      <c r="F308" s="128"/>
      <c r="G308" s="128"/>
      <c r="H308" s="128"/>
      <c r="I308" s="128"/>
      <c r="J308" s="128"/>
    </row>
    <row r="309" spans="1:10" ht="23.25" x14ac:dyDescent="0.25">
      <c r="A309" s="344" t="s">
        <v>320</v>
      </c>
      <c r="B309" s="344"/>
      <c r="C309" s="344"/>
      <c r="D309" s="344"/>
      <c r="E309" s="344"/>
      <c r="F309" s="344"/>
      <c r="G309" s="344"/>
      <c r="H309" s="344"/>
      <c r="I309" s="9"/>
      <c r="J309" s="9"/>
    </row>
    <row r="310" spans="1:10" ht="25.5" x14ac:dyDescent="0.35">
      <c r="A310" s="345" t="s">
        <v>321</v>
      </c>
      <c r="B310" s="345"/>
      <c r="C310" s="345"/>
      <c r="D310" s="345"/>
      <c r="E310" s="346" t="s">
        <v>322</v>
      </c>
      <c r="F310" s="347"/>
      <c r="G310" s="347"/>
      <c r="H310" s="9"/>
      <c r="I310" s="9"/>
      <c r="J310" s="9"/>
    </row>
    <row r="311" spans="1:10" ht="25.5" x14ac:dyDescent="0.35">
      <c r="A311" s="348" t="s">
        <v>323</v>
      </c>
      <c r="B311" s="348"/>
      <c r="C311" s="348"/>
      <c r="D311" s="348"/>
      <c r="E311" s="349">
        <v>1</v>
      </c>
      <c r="F311" s="347"/>
      <c r="G311" s="347"/>
      <c r="H311" s="9"/>
      <c r="I311" s="9"/>
      <c r="J311" s="9"/>
    </row>
    <row r="312" spans="1:10" ht="25.5" x14ac:dyDescent="0.35">
      <c r="A312" s="348">
        <v>2</v>
      </c>
      <c r="B312" s="348"/>
      <c r="C312" s="348"/>
      <c r="D312" s="348"/>
      <c r="E312" s="350">
        <v>1.1000000000000001</v>
      </c>
      <c r="F312" s="347"/>
      <c r="G312" s="347"/>
      <c r="H312" s="9"/>
      <c r="I312" s="9"/>
      <c r="J312" s="9"/>
    </row>
    <row r="313" spans="1:10" ht="25.5" x14ac:dyDescent="0.35">
      <c r="A313" s="348">
        <v>3</v>
      </c>
      <c r="B313" s="348"/>
      <c r="C313" s="348"/>
      <c r="D313" s="348"/>
      <c r="E313" s="350">
        <v>1.2</v>
      </c>
      <c r="F313" s="347"/>
      <c r="G313" s="347"/>
      <c r="H313" s="9"/>
      <c r="I313" s="9"/>
      <c r="J313" s="9"/>
    </row>
    <row r="314" spans="1:10" ht="25.5" x14ac:dyDescent="0.35">
      <c r="A314" s="348" t="s">
        <v>324</v>
      </c>
      <c r="B314" s="348"/>
      <c r="C314" s="348"/>
      <c r="D314" s="348"/>
      <c r="E314" s="350">
        <v>1.25</v>
      </c>
      <c r="F314" s="347"/>
      <c r="G314" s="347"/>
      <c r="H314" s="9"/>
      <c r="I314" s="9"/>
      <c r="J314" s="9"/>
    </row>
    <row r="315" spans="1:10" ht="25.5" x14ac:dyDescent="0.35">
      <c r="A315" s="348" t="s">
        <v>325</v>
      </c>
      <c r="B315" s="348"/>
      <c r="C315" s="348"/>
      <c r="D315" s="348"/>
      <c r="E315" s="350">
        <v>1.3</v>
      </c>
      <c r="F315" s="347"/>
      <c r="G315" s="347"/>
      <c r="H315" s="9"/>
      <c r="I315" s="9"/>
      <c r="J315" s="9"/>
    </row>
    <row r="316" spans="1:10" ht="25.5" x14ac:dyDescent="0.35">
      <c r="A316" s="348" t="s">
        <v>326</v>
      </c>
      <c r="B316" s="348"/>
      <c r="C316" s="348"/>
      <c r="D316" s="348"/>
      <c r="E316" s="350">
        <v>1.35</v>
      </c>
      <c r="F316" s="347"/>
      <c r="G316" s="347"/>
      <c r="H316" s="9"/>
      <c r="I316" s="9"/>
      <c r="J316" s="9"/>
    </row>
    <row r="317" spans="1:10" ht="25.5" x14ac:dyDescent="0.35">
      <c r="A317" s="348" t="s">
        <v>327</v>
      </c>
      <c r="B317" s="348"/>
      <c r="C317" s="348"/>
      <c r="D317" s="348"/>
      <c r="E317" s="350">
        <v>1.4</v>
      </c>
      <c r="F317" s="347"/>
      <c r="G317" s="347"/>
      <c r="H317" s="9"/>
      <c r="I317" s="9"/>
      <c r="J317" s="9"/>
    </row>
    <row r="318" spans="1:10" ht="25.5" x14ac:dyDescent="0.35">
      <c r="A318" s="348" t="s">
        <v>328</v>
      </c>
      <c r="B318" s="348"/>
      <c r="C318" s="348"/>
      <c r="D318" s="348"/>
      <c r="E318" s="350">
        <v>1.45</v>
      </c>
      <c r="F318" s="347"/>
      <c r="G318" s="347"/>
      <c r="H318" s="9"/>
      <c r="I318" s="9"/>
      <c r="J318" s="9"/>
    </row>
    <row r="319" spans="1:10" ht="25.5" x14ac:dyDescent="0.35">
      <c r="A319" s="348" t="s">
        <v>329</v>
      </c>
      <c r="B319" s="348"/>
      <c r="C319" s="348"/>
      <c r="D319" s="348"/>
      <c r="E319" s="350">
        <v>1.5</v>
      </c>
      <c r="F319" s="347"/>
      <c r="G319" s="347"/>
      <c r="H319" s="9"/>
      <c r="I319" s="9"/>
      <c r="J319" s="9"/>
    </row>
    <row r="320" spans="1:10" ht="25.5" x14ac:dyDescent="0.35">
      <c r="A320" s="348" t="s">
        <v>330</v>
      </c>
      <c r="B320" s="348"/>
      <c r="C320" s="348"/>
      <c r="D320" s="348"/>
      <c r="E320" s="350">
        <v>2</v>
      </c>
      <c r="F320" s="347"/>
      <c r="G320" s="347"/>
      <c r="H320" s="9"/>
      <c r="I320" s="9"/>
      <c r="J320" s="9"/>
    </row>
    <row r="321" spans="1:10" ht="53.25" customHeight="1" x14ac:dyDescent="0.25">
      <c r="A321" s="351" t="s">
        <v>331</v>
      </c>
      <c r="B321" s="351"/>
      <c r="C321" s="351"/>
      <c r="D321" s="351"/>
      <c r="E321" s="351"/>
      <c r="F321" s="351"/>
      <c r="G321" s="351"/>
      <c r="H321" s="351"/>
      <c r="I321" s="9"/>
      <c r="J321" s="9"/>
    </row>
  </sheetData>
  <sheetProtection selectLockedCells="1" selectUnlockedCells="1"/>
  <mergeCells count="604">
    <mergeCell ref="A320:D320"/>
    <mergeCell ref="A321:H321"/>
    <mergeCell ref="A314:D314"/>
    <mergeCell ref="A315:D315"/>
    <mergeCell ref="A316:D316"/>
    <mergeCell ref="A317:D317"/>
    <mergeCell ref="A318:D318"/>
    <mergeCell ref="A319:D319"/>
    <mergeCell ref="B308:J308"/>
    <mergeCell ref="A309:H309"/>
    <mergeCell ref="A310:D310"/>
    <mergeCell ref="A311:D311"/>
    <mergeCell ref="A312:D312"/>
    <mergeCell ref="A313:D313"/>
    <mergeCell ref="B304:C304"/>
    <mergeCell ref="D304:F307"/>
    <mergeCell ref="G304:I304"/>
    <mergeCell ref="B305:C305"/>
    <mergeCell ref="G305:I305"/>
    <mergeCell ref="B306:C306"/>
    <mergeCell ref="G306:I306"/>
    <mergeCell ref="B307:C307"/>
    <mergeCell ref="G307:I307"/>
    <mergeCell ref="B298:J298"/>
    <mergeCell ref="B299:J299"/>
    <mergeCell ref="B301:I301"/>
    <mergeCell ref="B302:I302"/>
    <mergeCell ref="B303:C303"/>
    <mergeCell ref="D303:F303"/>
    <mergeCell ref="G303:I303"/>
    <mergeCell ref="B294:E294"/>
    <mergeCell ref="F294:J294"/>
    <mergeCell ref="B295:E295"/>
    <mergeCell ref="F295:J295"/>
    <mergeCell ref="B296:E296"/>
    <mergeCell ref="F296:J296"/>
    <mergeCell ref="B290:J29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E289"/>
    <mergeCell ref="F289:J289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76:J276"/>
    <mergeCell ref="B277:E277"/>
    <mergeCell ref="F277:J277"/>
    <mergeCell ref="F278:J278"/>
    <mergeCell ref="B279:J279"/>
    <mergeCell ref="B280:E280"/>
    <mergeCell ref="F280:J280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"&amp;MIN(F56,F60:J61,H94,F62:F73)&amp;" до "&amp;MAX(F56,F60:J61,H94,F62:F73)</f>
        <v>Цена от 6120 до 191520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61200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64800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77760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129600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191520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6120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25920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21600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115200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14400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86400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141120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108864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161280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51840</v>
      </c>
      <c r="G94" s="212">
        <f>H94*1.1</f>
        <v>47520.000000000007</v>
      </c>
      <c r="H94" s="212">
        <v>43200</v>
      </c>
      <c r="I94" s="212">
        <f>H94*0.75</f>
        <v>32400</v>
      </c>
      <c r="J94" s="213">
        <f>H94*0.5</f>
        <v>21600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60480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57600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72576</v>
      </c>
      <c r="G98" s="212">
        <f>H98*1.1</f>
        <v>66528</v>
      </c>
      <c r="H98" s="212">
        <v>60480</v>
      </c>
      <c r="I98" s="212">
        <f>H98*0.75</f>
        <v>45360</v>
      </c>
      <c r="J98" s="213">
        <f>H98*0.5</f>
        <v>30240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84960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80640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108864</v>
      </c>
      <c r="G102" s="117">
        <f>H102*1.1</f>
        <v>99792.000000000015</v>
      </c>
      <c r="H102" s="117">
        <v>90720</v>
      </c>
      <c r="I102" s="117">
        <f>H102*0.75</f>
        <v>68040</v>
      </c>
      <c r="J102" s="117">
        <f>H102*0.5</f>
        <v>45360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79848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19080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79848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27360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27360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112320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15120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19872</v>
      </c>
      <c r="G94" s="212">
        <f>H94*1.1</f>
        <v>18216</v>
      </c>
      <c r="H94" s="212">
        <v>16560</v>
      </c>
      <c r="I94" s="212">
        <f>H94*0.75</f>
        <v>12420</v>
      </c>
      <c r="J94" s="213">
        <f>H94*0.5</f>
        <v>8280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28512</v>
      </c>
      <c r="G97" s="212">
        <f>H97*1.1</f>
        <v>26136.000000000004</v>
      </c>
      <c r="H97" s="212">
        <v>23760</v>
      </c>
      <c r="I97" s="212">
        <f>H97*0.75</f>
        <v>17820</v>
      </c>
      <c r="J97" s="213">
        <f>H97*0.5</f>
        <v>11880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54720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15120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23400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19008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16560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54720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10800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21600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26784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23760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77040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13824</v>
      </c>
      <c r="G94" s="212">
        <f>H94*1.1</f>
        <v>12672.000000000002</v>
      </c>
      <c r="H94" s="212">
        <v>11520</v>
      </c>
      <c r="I94" s="212">
        <f>H94*0.75</f>
        <v>8640</v>
      </c>
      <c r="J94" s="213">
        <f>H94*0.5</f>
        <v>5760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19872</v>
      </c>
      <c r="G97" s="212">
        <f>H97*1.1</f>
        <v>18216</v>
      </c>
      <c r="H97" s="212">
        <v>16560</v>
      </c>
      <c r="I97" s="212">
        <f>H97*0.75</f>
        <v>12420</v>
      </c>
      <c r="J97" s="213">
        <f>H97*0.5</f>
        <v>8280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13824</v>
      </c>
      <c r="G100" s="117">
        <f>H100*1.1</f>
        <v>12672.000000000002</v>
      </c>
      <c r="H100" s="117">
        <v>11520</v>
      </c>
      <c r="I100" s="117">
        <f>H100*0.75</f>
        <v>8640</v>
      </c>
      <c r="J100" s="117">
        <f>H100*0.5</f>
        <v>5760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45360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29916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19836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44784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35424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42508.800000000003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40356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44784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45360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12420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63360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56880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63360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18273.599999999999</v>
      </c>
      <c r="G94" s="212">
        <f>H94*1.1</f>
        <v>16750.800000000003</v>
      </c>
      <c r="H94" s="212">
        <v>15228</v>
      </c>
      <c r="I94" s="212">
        <f>H94*0.75</f>
        <v>11421</v>
      </c>
      <c r="J94" s="213">
        <f>H94*0.5</f>
        <v>7614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25920</v>
      </c>
      <c r="G97" s="212">
        <f>H97*1.1</f>
        <v>23760.000000000004</v>
      </c>
      <c r="H97" s="212">
        <v>21600</v>
      </c>
      <c r="I97" s="212">
        <f>H97*0.75</f>
        <v>16200</v>
      </c>
      <c r="J97" s="213">
        <f>H97*0.5</f>
        <v>10800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46"/>
      <c r="G9" s="146"/>
      <c r="H9" s="146"/>
      <c r="I9" s="146"/>
      <c r="J9" s="147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46"/>
      <c r="G12" s="146"/>
      <c r="H12" s="146"/>
      <c r="I12" s="146"/>
      <c r="J12" s="147"/>
    </row>
    <row r="13" spans="1:10" ht="23.25" x14ac:dyDescent="0.25">
      <c r="A13" s="7" t="s">
        <v>111</v>
      </c>
      <c r="B13" s="30" t="s">
        <v>117</v>
      </c>
      <c r="C13" s="227"/>
      <c r="D13" s="227"/>
      <c r="E13" s="228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46"/>
      <c r="G15" s="146"/>
      <c r="H15" s="146"/>
      <c r="I15" s="146"/>
      <c r="J15" s="147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5688 до 60120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15984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1598.3999999999999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4669.2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33012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23400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33012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39614.399999999994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47412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5688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27612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21240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14400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42012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46800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46800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56160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33120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84240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20160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33134.400000000001</v>
      </c>
      <c r="G93" s="212">
        <f>H93*1.1</f>
        <v>30373.200000000001</v>
      </c>
      <c r="H93" s="212">
        <v>27612</v>
      </c>
      <c r="I93" s="212">
        <f>H93*0.75</f>
        <v>20709</v>
      </c>
      <c r="J93" s="213">
        <f>H93*0.5</f>
        <v>13806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15228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16380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46656</v>
      </c>
      <c r="G96" s="212">
        <f>H96*1.1</f>
        <v>42768</v>
      </c>
      <c r="H96" s="212">
        <v>38880</v>
      </c>
      <c r="I96" s="212">
        <f>H96*0.75</f>
        <v>29160</v>
      </c>
      <c r="J96" s="213">
        <f>H96*0.5</f>
        <v>19440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255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199">
    <mergeCell ref="B107:E107"/>
    <mergeCell ref="F107:J107"/>
    <mergeCell ref="B109:J109"/>
    <mergeCell ref="B110:J110"/>
    <mergeCell ref="B111:J111"/>
    <mergeCell ref="B112:J112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B94:E94"/>
    <mergeCell ref="F94:J94"/>
    <mergeCell ref="B95:E95"/>
    <mergeCell ref="F95:J95"/>
    <mergeCell ref="B96:E96"/>
    <mergeCell ref="B90:E90"/>
    <mergeCell ref="F90:J90"/>
    <mergeCell ref="B91:E91"/>
    <mergeCell ref="F91:J91"/>
    <mergeCell ref="B92:E92"/>
    <mergeCell ref="F92:J92"/>
    <mergeCell ref="B86:E86"/>
    <mergeCell ref="F86:J86"/>
    <mergeCell ref="F87:J87"/>
    <mergeCell ref="B88:J88"/>
    <mergeCell ref="B89:E89"/>
    <mergeCell ref="F89:J89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"&amp;MIN(F56,F60:J61,H93,F62:J73)&amp;" до "&amp;MAX(F56,F60:J61,H93,F62:J73)</f>
        <v>Цена от 1512 до 38592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13932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21780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29916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17460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20952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21780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22500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37548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6750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1512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7812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6732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38592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19476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1836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20160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30960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29376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30960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31680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53280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27360</v>
      </c>
      <c r="G86" s="68"/>
      <c r="H86" s="68"/>
      <c r="I86" s="68"/>
      <c r="J86" s="69"/>
    </row>
    <row r="87" spans="1:10" ht="36" customHeight="1" thickBot="1" x14ac:dyDescent="0.3"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8942.4</v>
      </c>
      <c r="G93" s="212">
        <f>H93*1.1</f>
        <v>8197.2000000000007</v>
      </c>
      <c r="H93" s="212">
        <v>7452</v>
      </c>
      <c r="I93" s="212">
        <f>H93*0.75</f>
        <v>5589</v>
      </c>
      <c r="J93" s="213">
        <f>H93*0.5</f>
        <v>3726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5688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12960</v>
      </c>
      <c r="G96" s="212">
        <f>H96*1.1</f>
        <v>11880.000000000002</v>
      </c>
      <c r="H96" s="212">
        <v>10800</v>
      </c>
      <c r="I96" s="212">
        <f>H96*0.75</f>
        <v>8100</v>
      </c>
      <c r="J96" s="213">
        <f>H96*0.5</f>
        <v>5400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54" customHeight="1" thickBot="1" x14ac:dyDescent="0.3"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188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67.5" customHeight="1" x14ac:dyDescent="0.25">
      <c r="B107" s="124" t="s">
        <v>254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0.5" customHeight="1" x14ac:dyDescent="0.25">
      <c r="B108" s="124" t="s">
        <v>207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7" customHeight="1" x14ac:dyDescent="0.25">
      <c r="A109" s="7" t="s">
        <v>113</v>
      </c>
      <c r="B109" s="126" t="s">
        <v>208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0.5" customHeight="1" x14ac:dyDescent="0.25">
      <c r="B110" s="128" t="s">
        <v>209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18" customHeight="1" x14ac:dyDescent="0.25"/>
  </sheetData>
  <sheetProtection selectLockedCells="1" selectUnlockedCells="1"/>
  <mergeCells count="201"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3168 до 94680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19872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1987.1999999999998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4968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18900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15840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47160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44226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53071.199999999997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31680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31320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47340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3168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19332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16380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94680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21240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4536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27000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26640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22320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66240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61920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74304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66960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133200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30240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22896</v>
      </c>
      <c r="G93" s="212">
        <f>H93*1.1</f>
        <v>20988</v>
      </c>
      <c r="H93" s="212">
        <v>19080</v>
      </c>
      <c r="I93" s="212">
        <f>H93*0.75</f>
        <v>14310</v>
      </c>
      <c r="J93" s="213">
        <f>H93*0.5</f>
        <v>9540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32832</v>
      </c>
      <c r="G96" s="212">
        <f>H96*1.1</f>
        <v>30096.000000000004</v>
      </c>
      <c r="H96" s="212">
        <v>27360</v>
      </c>
      <c r="I96" s="212">
        <f>H96*0.75</f>
        <v>20520</v>
      </c>
      <c r="J96" s="213">
        <f>H96*0.5</f>
        <v>13680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11448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03"/>
      <c r="H107" s="203"/>
      <c r="I107" s="203"/>
      <c r="J107" s="204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255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3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51796,8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30960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20700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32580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42480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14184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51300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43920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46080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59760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72000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11059.199999999999</v>
      </c>
      <c r="G94" s="212">
        <f>H94*1.1</f>
        <v>10137.6</v>
      </c>
      <c r="H94" s="212">
        <v>9216</v>
      </c>
      <c r="I94" s="212">
        <f>H94*0.75</f>
        <v>6912</v>
      </c>
      <c r="J94" s="213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6048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15552</v>
      </c>
      <c r="G97" s="212">
        <f>H97*1.1</f>
        <v>14256.000000000002</v>
      </c>
      <c r="H97" s="212">
        <v>12960</v>
      </c>
      <c r="I97" s="212">
        <f>H97*0.75</f>
        <v>9720</v>
      </c>
      <c r="J97" s="213">
        <f>H97*0.5</f>
        <v>6480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14472</v>
      </c>
      <c r="G100" s="117">
        <f>H100*1.1</f>
        <v>13266.000000000002</v>
      </c>
      <c r="H100" s="117">
        <v>12060</v>
      </c>
      <c r="I100" s="117">
        <f>H100*0.75</f>
        <v>9045</v>
      </c>
      <c r="J100" s="117">
        <f>H100*0.5</f>
        <v>6030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94"/>
    </row>
    <row r="2" spans="1:10" s="13" customFormat="1" ht="54" customHeight="1" x14ac:dyDescent="0.25">
      <c r="A2" s="133"/>
      <c r="B2" s="11"/>
      <c r="C2" s="11"/>
      <c r="D2" s="11"/>
      <c r="E2" s="12" t="s">
        <v>532</v>
      </c>
      <c r="F2" s="12"/>
      <c r="G2" s="12"/>
      <c r="H2" s="12"/>
      <c r="I2" s="12"/>
      <c r="J2" s="395"/>
    </row>
    <row r="3" spans="1:10" s="17" customFormat="1" ht="36" customHeight="1" x14ac:dyDescent="0.25">
      <c r="A3" s="132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2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396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27"/>
      <c r="C7" s="38"/>
      <c r="D7" s="38"/>
      <c r="E7" s="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1" t="s">
        <v>211</v>
      </c>
      <c r="C54" s="162"/>
      <c r="D54" s="162"/>
      <c r="E54" s="163"/>
      <c r="F54" s="205" t="str">
        <f>"Цена от "&amp;MIN(F56,F60:F73)&amp;" до "&amp;MAX(F56,F60:F73)</f>
        <v>Цена от 3024 до 62640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80">
        <v>13824</v>
      </c>
      <c r="G60" s="81"/>
      <c r="H60" s="81"/>
      <c r="I60" s="81"/>
      <c r="J60" s="82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30456</v>
      </c>
      <c r="G61" s="68"/>
      <c r="H61" s="68"/>
      <c r="I61" s="68"/>
      <c r="J61" s="69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4248</v>
      </c>
      <c r="G62" s="68"/>
      <c r="H62" s="68"/>
      <c r="I62" s="68"/>
      <c r="J62" s="69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27252</v>
      </c>
      <c r="G63" s="68"/>
      <c r="H63" s="68"/>
      <c r="I63" s="68"/>
      <c r="J63" s="69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32702.399999999998</v>
      </c>
      <c r="G64" s="68"/>
      <c r="H64" s="68"/>
      <c r="I64" s="68"/>
      <c r="J64" s="69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8496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30600</v>
      </c>
      <c r="G68" s="68"/>
      <c r="H68" s="68"/>
      <c r="I68" s="68"/>
      <c r="J68" s="69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13104</v>
      </c>
      <c r="G70" s="68"/>
      <c r="H70" s="68"/>
      <c r="I70" s="68"/>
      <c r="J70" s="69"/>
    </row>
    <row r="71" spans="1:10" ht="36" customHeight="1" x14ac:dyDescent="0.25">
      <c r="A71" s="9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24120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19836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3744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6480</v>
      </c>
      <c r="G79" s="68"/>
      <c r="H79" s="68"/>
      <c r="I79" s="68"/>
      <c r="J79" s="69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12240</v>
      </c>
      <c r="G84" s="68"/>
      <c r="H84" s="68"/>
      <c r="I84" s="68"/>
      <c r="J84" s="69"/>
    </row>
    <row r="85" spans="1:10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132" t="s">
        <v>113</v>
      </c>
      <c r="B87" s="76" t="s">
        <v>222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132" t="s">
        <v>111</v>
      </c>
      <c r="B94" s="76" t="s">
        <v>252</v>
      </c>
      <c r="C94" s="77"/>
      <c r="D94" s="77"/>
      <c r="E94" s="54"/>
      <c r="F94" s="211">
        <f>H94*1.2</f>
        <v>10368</v>
      </c>
      <c r="G94" s="212">
        <f>H94*1.1</f>
        <v>9504</v>
      </c>
      <c r="H94" s="212">
        <v>8640</v>
      </c>
      <c r="I94" s="212">
        <f>H94*0.75</f>
        <v>6480</v>
      </c>
      <c r="J94" s="213">
        <f>H94*0.5</f>
        <v>4320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35064</v>
      </c>
      <c r="G95" s="68"/>
      <c r="H95" s="68"/>
      <c r="I95" s="68"/>
      <c r="J95" s="69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49680</v>
      </c>
      <c r="G98" s="68"/>
      <c r="H98" s="68"/>
      <c r="I98" s="68"/>
      <c r="J98" s="69"/>
    </row>
    <row r="99" spans="1:10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40435.199999999997</v>
      </c>
      <c r="G100" s="117">
        <f>H100*1.1</f>
        <v>37065.600000000006</v>
      </c>
      <c r="H100" s="117">
        <v>33696</v>
      </c>
      <c r="I100" s="117">
        <f>H100*0.75</f>
        <v>25272</v>
      </c>
      <c r="J100" s="117">
        <f>H100*0.5</f>
        <v>16848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  <c r="J110" s="127"/>
    </row>
    <row r="111" spans="1:10" ht="42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  <c r="J111" s="397"/>
    </row>
    <row r="112" spans="1:10" x14ac:dyDescent="0.25">
      <c r="A112" s="7"/>
    </row>
  </sheetData>
  <sheetProtection selectLockedCells="1" selectUnlockedCells="1"/>
  <mergeCells count="202">
    <mergeCell ref="B110:I110"/>
    <mergeCell ref="B111:I111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3204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2124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5310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46728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54504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65404.799999999996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12060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23364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19476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66204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79992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74880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19440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57600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87840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105408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106560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128160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28036.799999999999</v>
      </c>
      <c r="G94" s="212">
        <f>H94*1.1</f>
        <v>25700.400000000001</v>
      </c>
      <c r="H94" s="212">
        <v>23364</v>
      </c>
      <c r="I94" s="212">
        <f>H94*0.75</f>
        <v>17523</v>
      </c>
      <c r="J94" s="213">
        <f>H94*0.5</f>
        <v>11682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14184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44928</v>
      </c>
      <c r="G97" s="212">
        <f>H97*1.1</f>
        <v>41184</v>
      </c>
      <c r="H97" s="212">
        <v>37440</v>
      </c>
      <c r="I97" s="212">
        <f>H97*0.75</f>
        <v>28080</v>
      </c>
      <c r="J97" s="213">
        <f>H97*0.5</f>
        <v>18720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32400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18576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1.75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36000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5760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15120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24012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33696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14256</v>
      </c>
      <c r="G94" s="212">
        <f>H94*1.1</f>
        <v>13068.000000000002</v>
      </c>
      <c r="H94" s="212">
        <v>11880</v>
      </c>
      <c r="I94" s="212">
        <f>H94*0.75</f>
        <v>8910</v>
      </c>
      <c r="J94" s="213">
        <f>H94*0.5</f>
        <v>5940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10800</v>
      </c>
      <c r="G100" s="117">
        <f>H100*1.1</f>
        <v>9900</v>
      </c>
      <c r="H100" s="117">
        <v>9000</v>
      </c>
      <c r="I100" s="117">
        <f>H100*0.75</f>
        <v>6750</v>
      </c>
      <c r="J100" s="117">
        <f>H100*0.5</f>
        <v>4500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144000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48600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76320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73440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91800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99360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144000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20160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16560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27360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30600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102816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68400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128880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139680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110880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38880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32832</v>
      </c>
      <c r="G94" s="212">
        <f>H94*1.1</f>
        <v>30096.000000000004</v>
      </c>
      <c r="H94" s="212">
        <v>27360</v>
      </c>
      <c r="I94" s="212">
        <f>H94*0.75</f>
        <v>20520</v>
      </c>
      <c r="J94" s="213">
        <f>H94*0.5</f>
        <v>13680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21240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46656</v>
      </c>
      <c r="G98" s="212">
        <f>H98*1.1</f>
        <v>42768</v>
      </c>
      <c r="H98" s="212">
        <v>38880</v>
      </c>
      <c r="I98" s="212">
        <f>H98*0.75</f>
        <v>29160</v>
      </c>
      <c r="J98" s="213">
        <f>H98*0.5</f>
        <v>19440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30564</v>
      </c>
      <c r="G102" s="117">
        <f>H102*1.1</f>
        <v>28017.000000000004</v>
      </c>
      <c r="H102" s="117">
        <v>25470</v>
      </c>
      <c r="I102" s="117">
        <f>H102*0.75</f>
        <v>19102.5</v>
      </c>
      <c r="J102" s="117">
        <f>H102*0.5</f>
        <v>12735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56.2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1.2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1" x14ac:dyDescent="0.25">
      <c r="A114" s="7" t="s">
        <v>113</v>
      </c>
      <c r="B114" s="126" t="s">
        <v>255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50" zoomScaleNormal="60" zoomScaleSheetLayoutView="50" workbookViewId="0">
      <pane ySplit="4" topLeftCell="A89" activePane="bottomLeft" state="frozen"/>
      <selection activeCell="B11" sqref="B11:E11"/>
      <selection pane="bottomLeft" activeCell="A101" sqref="A101:XFD102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73828.800000000003</v>
      </c>
      <c r="G9" s="33">
        <f>H9*1.1</f>
        <v>67676.400000000009</v>
      </c>
      <c r="H9" s="33">
        <v>61524</v>
      </c>
      <c r="I9" s="33">
        <f>H9*0.75</f>
        <v>46143</v>
      </c>
      <c r="J9" s="33">
        <f>H9*0.5</f>
        <v>30762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121824</v>
      </c>
      <c r="G10" s="37">
        <f>H10*1.1</f>
        <v>111672.00000000001</v>
      </c>
      <c r="H10" s="37">
        <v>101520</v>
      </c>
      <c r="I10" s="37">
        <f>H10*0.75</f>
        <v>76140</v>
      </c>
      <c r="J10" s="37">
        <f>H10*0.5</f>
        <v>50760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85320</v>
      </c>
      <c r="G12" s="33">
        <f>H12*1.1</f>
        <v>78210</v>
      </c>
      <c r="H12" s="33">
        <v>71100</v>
      </c>
      <c r="I12" s="33">
        <f>H12*0.75</f>
        <v>53325</v>
      </c>
      <c r="J12" s="33">
        <f>H12*0.5</f>
        <v>35550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140832</v>
      </c>
      <c r="G13" s="37">
        <f>H13*1.1</f>
        <v>129096.00000000001</v>
      </c>
      <c r="H13" s="37">
        <v>117360</v>
      </c>
      <c r="I13" s="37">
        <f>H13*0.75</f>
        <v>88020</v>
      </c>
      <c r="J13" s="37">
        <f>H13*0.5</f>
        <v>58680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240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65" t="s">
        <v>267</v>
      </c>
      <c r="B52" s="366"/>
      <c r="C52" s="367"/>
      <c r="D52" s="367"/>
      <c r="E52" s="367"/>
      <c r="F52" s="177" t="s">
        <v>267</v>
      </c>
      <c r="G52" s="203"/>
      <c r="H52" s="203"/>
      <c r="I52" s="203"/>
      <c r="J52" s="204"/>
    </row>
    <row r="53" spans="1:10" ht="36" customHeight="1" thickBot="1" x14ac:dyDescent="0.3">
      <c r="A53" s="7" t="s">
        <v>111</v>
      </c>
      <c r="B53" s="30" t="s">
        <v>268</v>
      </c>
      <c r="C53" s="31"/>
      <c r="D53" s="31"/>
      <c r="E53" s="32"/>
      <c r="F53" s="33">
        <f>H53*1.2</f>
        <v>73828.800000000003</v>
      </c>
      <c r="G53" s="33">
        <f>H53*1.1</f>
        <v>67676.400000000009</v>
      </c>
      <c r="H53" s="33">
        <v>61524</v>
      </c>
      <c r="I53" s="33">
        <f>H53*0.75</f>
        <v>46143</v>
      </c>
      <c r="J53" s="33">
        <f>H53*0.5</f>
        <v>30762</v>
      </c>
    </row>
    <row r="54" spans="1:10" ht="34.5" customHeight="1" thickBot="1" x14ac:dyDescent="0.3">
      <c r="A54" s="7"/>
      <c r="B54" s="27"/>
      <c r="C54" s="38"/>
      <c r="D54" s="38"/>
      <c r="E54" s="39"/>
      <c r="F54" s="177" t="s">
        <v>267</v>
      </c>
      <c r="G54" s="203"/>
      <c r="H54" s="203"/>
      <c r="I54" s="203"/>
      <c r="J54" s="204"/>
    </row>
    <row r="55" spans="1:10" ht="36" customHeight="1" thickBot="1" x14ac:dyDescent="0.3">
      <c r="A55" s="7" t="s">
        <v>111</v>
      </c>
      <c r="B55" s="30" t="s">
        <v>269</v>
      </c>
      <c r="C55" s="31"/>
      <c r="D55" s="31"/>
      <c r="E55" s="32"/>
      <c r="F55" s="33">
        <f>H55*1.2</f>
        <v>85320</v>
      </c>
      <c r="G55" s="33">
        <f>H55*1.1</f>
        <v>78210</v>
      </c>
      <c r="H55" s="33">
        <v>71100</v>
      </c>
      <c r="I55" s="33">
        <f>H55*0.75</f>
        <v>53325</v>
      </c>
      <c r="J55" s="33">
        <f>H55*0.5</f>
        <v>35550</v>
      </c>
    </row>
    <row r="56" spans="1:10" ht="24" customHeight="1" thickBot="1" x14ac:dyDescent="0.3">
      <c r="A56" s="7"/>
      <c r="B56" s="27"/>
      <c r="C56" s="28"/>
      <c r="D56" s="28"/>
      <c r="E56" s="29"/>
      <c r="F56" s="177" t="s">
        <v>267</v>
      </c>
      <c r="G56" s="203"/>
      <c r="H56" s="203"/>
      <c r="I56" s="203"/>
      <c r="J56" s="204"/>
    </row>
    <row r="57" spans="1:10" ht="36" customHeight="1" thickBot="1" x14ac:dyDescent="0.3">
      <c r="A57" s="7" t="s">
        <v>111</v>
      </c>
      <c r="B57" s="52" t="s">
        <v>270</v>
      </c>
      <c r="C57" s="53"/>
      <c r="D57" s="53"/>
      <c r="E57" s="54"/>
      <c r="F57" s="182">
        <v>1260</v>
      </c>
      <c r="G57" s="368"/>
      <c r="H57" s="368"/>
      <c r="I57" s="368"/>
      <c r="J57" s="369"/>
    </row>
    <row r="58" spans="1:10" ht="30" customHeight="1" thickBot="1" x14ac:dyDescent="0.3">
      <c r="A58" s="177"/>
      <c r="B58" s="203"/>
      <c r="C58" s="203"/>
      <c r="D58" s="203"/>
      <c r="E58" s="204"/>
      <c r="F58" s="177" t="s">
        <v>267</v>
      </c>
      <c r="G58" s="203"/>
      <c r="H58" s="203"/>
      <c r="I58" s="203"/>
      <c r="J58" s="204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70" t="str">
        <f>"Цена от "&amp;MIN(F60:F84)&amp;" до "&amp;MAX(F60:F84)</f>
        <v>Цена от 14544 до 363600</v>
      </c>
      <c r="G59" s="371"/>
      <c r="H59" s="371"/>
      <c r="I59" s="371"/>
      <c r="J59" s="372"/>
    </row>
    <row r="60" spans="1:10" ht="36" customHeight="1" outlineLevel="1" x14ac:dyDescent="0.25">
      <c r="A60" s="7"/>
      <c r="B60" s="52" t="s">
        <v>271</v>
      </c>
      <c r="C60" s="53"/>
      <c r="D60" s="53"/>
      <c r="E60" s="53"/>
      <c r="F60" s="143">
        <v>14544</v>
      </c>
      <c r="G60" s="144"/>
      <c r="H60" s="144"/>
      <c r="I60" s="144"/>
      <c r="J60" s="145"/>
    </row>
    <row r="61" spans="1:10" ht="36" customHeight="1" outlineLevel="1" x14ac:dyDescent="0.25">
      <c r="A61" s="7"/>
      <c r="B61" s="52" t="s">
        <v>272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273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274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275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276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277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278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279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280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281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282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283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284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285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286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287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288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289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290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291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292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293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294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295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296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297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298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299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300</v>
      </c>
      <c r="C89" s="53"/>
      <c r="D89" s="53"/>
      <c r="E89" s="54"/>
      <c r="F89" s="373">
        <v>436320</v>
      </c>
      <c r="G89" s="153"/>
      <c r="H89" s="153"/>
      <c r="I89" s="153"/>
      <c r="J89" s="154"/>
    </row>
    <row r="90" spans="1:10" ht="36" customHeight="1" thickBot="1" x14ac:dyDescent="0.3">
      <c r="A90" s="7"/>
      <c r="B90" s="355" t="s">
        <v>142</v>
      </c>
      <c r="C90" s="356"/>
      <c r="D90" s="356"/>
      <c r="E90" s="357"/>
      <c r="F90" s="398" t="str">
        <f>"Цена от "&amp;MIN(F91:F100)&amp;" до "&amp;MAX(F91:F100)</f>
        <v>Цена от 5544 до 101412</v>
      </c>
      <c r="G90" s="399"/>
      <c r="H90" s="399"/>
      <c r="I90" s="399"/>
      <c r="J90" s="400"/>
    </row>
    <row r="91" spans="1:10" ht="36" customHeight="1" x14ac:dyDescent="0.25">
      <c r="A91" s="7"/>
      <c r="B91" s="107" t="s">
        <v>143</v>
      </c>
      <c r="C91" s="108"/>
      <c r="D91" s="108"/>
      <c r="E91" s="109"/>
      <c r="F91" s="189">
        <v>9540</v>
      </c>
      <c r="G91" s="401"/>
      <c r="H91" s="401"/>
      <c r="I91" s="401"/>
      <c r="J91" s="402"/>
    </row>
    <row r="92" spans="1:10" ht="36" customHeight="1" x14ac:dyDescent="0.25">
      <c r="A92" s="7"/>
      <c r="B92" s="76" t="s">
        <v>210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1" t="s">
        <v>211</v>
      </c>
      <c r="C103" s="162"/>
      <c r="D103" s="162"/>
      <c r="E103" s="163"/>
      <c r="F103" s="101" t="str">
        <f>"Цена от "&amp;MIN(F105,F109:F122)&amp;" до "&amp;MAX(F105,F109:F122)</f>
        <v>Цена от 3564 до 865854</v>
      </c>
      <c r="G103" s="102"/>
      <c r="H103" s="102"/>
      <c r="I103" s="102"/>
      <c r="J103" s="103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thickBot="1" x14ac:dyDescent="0.3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36" customHeight="1" x14ac:dyDescent="0.25">
      <c r="A109" s="7" t="s">
        <v>111</v>
      </c>
      <c r="B109" s="76" t="s">
        <v>159</v>
      </c>
      <c r="C109" s="77"/>
      <c r="D109" s="77"/>
      <c r="E109" s="54"/>
      <c r="F109" s="67">
        <v>89694.000000000015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52" t="s">
        <v>160</v>
      </c>
      <c r="C110" s="96"/>
      <c r="D110" s="96"/>
      <c r="E110" s="97"/>
      <c r="F110" s="67">
        <v>9342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312</v>
      </c>
      <c r="C111" s="77"/>
      <c r="D111" s="77"/>
      <c r="E111" s="54"/>
      <c r="F111" s="67">
        <v>865854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161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162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163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164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165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166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167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168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169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170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172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173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174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175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176</v>
      </c>
      <c r="C126" s="77"/>
      <c r="D126" s="77"/>
      <c r="E126" s="54"/>
      <c r="F126" s="67">
        <v>148320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177</v>
      </c>
      <c r="C127" s="77"/>
      <c r="D127" s="77"/>
      <c r="E127" s="54"/>
      <c r="F127" s="67">
        <v>15840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178</v>
      </c>
      <c r="C128" s="77"/>
      <c r="D128" s="77"/>
      <c r="E128" s="54"/>
      <c r="F128" s="67">
        <v>61920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95760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84" t="s">
        <v>180</v>
      </c>
      <c r="C130" s="85"/>
      <c r="D130" s="85"/>
      <c r="E130" s="86"/>
      <c r="F130" s="67">
        <v>114912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22320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182</v>
      </c>
      <c r="C132" s="77"/>
      <c r="D132" s="77"/>
      <c r="E132" s="54"/>
      <c r="F132" s="67">
        <v>23760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183</v>
      </c>
      <c r="C133" s="77"/>
      <c r="D133" s="77"/>
      <c r="E133" s="54"/>
      <c r="F133" s="67">
        <v>75600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8" t="s">
        <v>184</v>
      </c>
      <c r="C134" s="79"/>
      <c r="D134" s="79"/>
      <c r="E134" s="36"/>
      <c r="F134" s="67">
        <v>6480</v>
      </c>
      <c r="G134" s="68"/>
      <c r="H134" s="68"/>
      <c r="I134" s="68"/>
      <c r="J134" s="69"/>
    </row>
    <row r="135" spans="1:10" ht="36" customHeight="1" thickBot="1" x14ac:dyDescent="0.3">
      <c r="A135" s="7" t="s">
        <v>113</v>
      </c>
      <c r="B135" s="76" t="s">
        <v>186</v>
      </c>
      <c r="C135" s="77"/>
      <c r="D135" s="77"/>
      <c r="E135" s="54"/>
      <c r="F135" s="67">
        <v>30240</v>
      </c>
      <c r="G135" s="68"/>
      <c r="H135" s="68"/>
      <c r="I135" s="68"/>
      <c r="J135" s="69"/>
    </row>
    <row r="136" spans="1:10" ht="22.5" customHeight="1" x14ac:dyDescent="0.25">
      <c r="A136" s="7" t="s">
        <v>111</v>
      </c>
      <c r="B136" s="104" t="s">
        <v>188</v>
      </c>
      <c r="C136" s="105"/>
      <c r="D136" s="105"/>
      <c r="E136" s="105"/>
      <c r="F136" s="105"/>
      <c r="G136" s="105"/>
      <c r="H136" s="105"/>
      <c r="I136" s="105"/>
      <c r="J136" s="106"/>
    </row>
    <row r="137" spans="1:10" ht="36" customHeight="1" thickBot="1" x14ac:dyDescent="0.3">
      <c r="A137" s="7"/>
      <c r="B137" s="52" t="s">
        <v>171</v>
      </c>
      <c r="C137" s="96"/>
      <c r="D137" s="96"/>
      <c r="E137" s="97"/>
      <c r="F137" s="67">
        <v>40</v>
      </c>
      <c r="G137" s="68"/>
      <c r="H137" s="68"/>
      <c r="I137" s="68"/>
      <c r="J137" s="69"/>
    </row>
    <row r="138" spans="1:10" ht="36" customHeight="1" thickBot="1" x14ac:dyDescent="0.3">
      <c r="A138" s="7"/>
      <c r="B138" s="98" t="s">
        <v>187</v>
      </c>
      <c r="C138" s="99"/>
      <c r="D138" s="99"/>
      <c r="E138" s="100"/>
      <c r="F138" s="101"/>
      <c r="G138" s="102"/>
      <c r="H138" s="102"/>
      <c r="I138" s="102"/>
      <c r="J138" s="103"/>
    </row>
    <row r="139" spans="1:10" ht="36" customHeight="1" thickBot="1" x14ac:dyDescent="0.3">
      <c r="A139" s="7"/>
      <c r="B139" s="167" t="s">
        <v>188</v>
      </c>
      <c r="C139" s="168"/>
      <c r="D139" s="168"/>
      <c r="E139" s="168"/>
      <c r="F139" s="168"/>
      <c r="G139" s="168"/>
      <c r="H139" s="168"/>
      <c r="I139" s="168"/>
      <c r="J139" s="169"/>
    </row>
    <row r="140" spans="1:10" ht="36" customHeight="1" x14ac:dyDescent="0.25">
      <c r="A140" s="7"/>
      <c r="B140" s="107" t="s">
        <v>189</v>
      </c>
      <c r="C140" s="108"/>
      <c r="D140" s="108"/>
      <c r="E140" s="109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190</v>
      </c>
      <c r="C141" s="77"/>
      <c r="D141" s="77"/>
      <c r="E141" s="54"/>
      <c r="F141" s="67">
        <v>99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191</v>
      </c>
      <c r="C142" s="77"/>
      <c r="D142" s="77"/>
      <c r="E142" s="54"/>
      <c r="F142" s="67">
        <v>150</v>
      </c>
      <c r="G142" s="68"/>
      <c r="H142" s="68"/>
      <c r="I142" s="68"/>
      <c r="J142" s="69"/>
    </row>
    <row r="143" spans="1:10" ht="36" customHeight="1" thickBot="1" x14ac:dyDescent="0.3">
      <c r="A143" s="7"/>
      <c r="B143" s="18" t="s">
        <v>192</v>
      </c>
      <c r="C143" s="19"/>
      <c r="D143" s="19"/>
      <c r="E143" s="20"/>
      <c r="F143" s="205"/>
      <c r="G143" s="206"/>
      <c r="H143" s="206"/>
      <c r="I143" s="206"/>
      <c r="J143" s="207"/>
    </row>
    <row r="144" spans="1:10" ht="36" customHeight="1" x14ac:dyDescent="0.25">
      <c r="A144" s="7" t="s">
        <v>111</v>
      </c>
      <c r="B144" s="76" t="s">
        <v>252</v>
      </c>
      <c r="C144" s="77"/>
      <c r="D144" s="77"/>
      <c r="E144" s="54"/>
      <c r="F144" s="67">
        <v>40194.000000000007</v>
      </c>
      <c r="G144" s="68"/>
      <c r="H144" s="68"/>
      <c r="I144" s="68"/>
      <c r="J144" s="69"/>
    </row>
    <row r="145" spans="1:10" ht="36" customHeight="1" x14ac:dyDescent="0.25">
      <c r="A145" s="7" t="s">
        <v>111</v>
      </c>
      <c r="B145" s="76" t="s">
        <v>313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196</v>
      </c>
      <c r="C146" s="77"/>
      <c r="D146" s="77"/>
      <c r="E146" s="54"/>
      <c r="F146" s="67">
        <v>66960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315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thickBot="1" x14ac:dyDescent="0.3">
      <c r="A148" s="7"/>
      <c r="B148" s="76" t="s">
        <v>199</v>
      </c>
      <c r="C148" s="77"/>
      <c r="D148" s="77"/>
      <c r="E148" s="54"/>
      <c r="F148" s="67">
        <v>40194.000000000007</v>
      </c>
      <c r="G148" s="68"/>
      <c r="H148" s="68"/>
      <c r="I148" s="68"/>
      <c r="J148" s="69"/>
    </row>
    <row r="149" spans="1:10" ht="54" customHeight="1" thickBot="1" x14ac:dyDescent="0.3">
      <c r="A149" s="7"/>
      <c r="B149" s="161" t="s">
        <v>200</v>
      </c>
      <c r="C149" s="162"/>
      <c r="D149" s="162"/>
      <c r="E149" s="163"/>
      <c r="F149" s="101"/>
      <c r="G149" s="102"/>
      <c r="H149" s="102"/>
      <c r="I149" s="102"/>
      <c r="J149" s="103"/>
    </row>
    <row r="150" spans="1:10" ht="28.5" customHeight="1" thickBot="1" x14ac:dyDescent="0.3">
      <c r="A150" s="7"/>
      <c r="B150" s="327" t="s">
        <v>188</v>
      </c>
      <c r="C150" s="328"/>
      <c r="D150" s="328"/>
      <c r="E150" s="328"/>
      <c r="F150" s="328"/>
      <c r="G150" s="328"/>
      <c r="H150" s="328"/>
      <c r="I150" s="328"/>
      <c r="J150" s="329"/>
    </row>
    <row r="151" spans="1:10" ht="28.5" customHeight="1" x14ac:dyDescent="0.25">
      <c r="A151" s="7"/>
      <c r="B151" s="78" t="s">
        <v>201</v>
      </c>
      <c r="C151" s="79"/>
      <c r="D151" s="79"/>
      <c r="E151" s="36"/>
      <c r="F151" s="80">
        <v>90</v>
      </c>
      <c r="G151" s="81"/>
      <c r="H151" s="81"/>
      <c r="I151" s="81"/>
      <c r="J151" s="82"/>
    </row>
    <row r="152" spans="1:10" ht="28.5" customHeight="1" x14ac:dyDescent="0.25">
      <c r="A152" s="7"/>
      <c r="B152" s="76" t="s">
        <v>202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203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204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8.5" customHeight="1" thickBot="1" x14ac:dyDescent="0.3">
      <c r="A155" s="7"/>
      <c r="B155" s="76" t="s">
        <v>205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4" customHeight="1" thickBot="1" x14ac:dyDescent="0.3">
      <c r="A156" s="7"/>
      <c r="B156" s="27"/>
      <c r="C156" s="38"/>
      <c r="D156" s="38"/>
      <c r="E156" s="39"/>
      <c r="F156" s="40"/>
      <c r="G156" s="41"/>
      <c r="H156" s="41"/>
      <c r="I156" s="41"/>
      <c r="J156" s="42"/>
    </row>
    <row r="157" spans="1:10" ht="18" customHeight="1" x14ac:dyDescent="0.25">
      <c r="A157" s="7"/>
      <c r="B157" s="121"/>
      <c r="C157" s="122"/>
      <c r="D157" s="122"/>
      <c r="E157" s="122"/>
      <c r="F157" s="123"/>
      <c r="G157" s="123"/>
      <c r="H157" s="123"/>
      <c r="I157" s="123"/>
      <c r="J157" s="123"/>
    </row>
    <row r="158" spans="1:10" ht="67.5" customHeight="1" x14ac:dyDescent="0.25">
      <c r="A158" s="7"/>
      <c r="B158" s="124" t="s">
        <v>480</v>
      </c>
      <c r="C158" s="124"/>
      <c r="D158" s="124"/>
      <c r="E158" s="124"/>
      <c r="F158" s="124"/>
      <c r="G158" s="124"/>
      <c r="H158" s="124"/>
      <c r="I158" s="124"/>
      <c r="J158" s="124"/>
    </row>
    <row r="159" spans="1:10" ht="27" customHeight="1" x14ac:dyDescent="0.25">
      <c r="A159" s="7" t="s">
        <v>113</v>
      </c>
      <c r="B159" s="126" t="s">
        <v>208</v>
      </c>
      <c r="C159" s="126"/>
      <c r="D159" s="126"/>
      <c r="E159" s="126"/>
      <c r="F159" s="126"/>
      <c r="G159" s="126"/>
      <c r="H159" s="126"/>
      <c r="I159" s="126"/>
      <c r="J159" s="126"/>
    </row>
    <row r="160" spans="1:10" s="172" customFormat="1" ht="20.100000000000001" customHeight="1" x14ac:dyDescent="0.25">
      <c r="B160" s="392"/>
      <c r="F160" s="393"/>
      <c r="G160" s="393"/>
      <c r="H160" s="393"/>
      <c r="I160" s="393"/>
      <c r="J160" s="393"/>
    </row>
    <row r="161" spans="1:10" s="239" customFormat="1" ht="36" customHeight="1" thickBot="1" x14ac:dyDescent="0.3">
      <c r="B161" s="240" t="s">
        <v>242</v>
      </c>
      <c r="C161" s="240"/>
      <c r="D161" s="240"/>
      <c r="E161" s="240"/>
      <c r="F161" s="240"/>
      <c r="G161" s="240"/>
      <c r="H161" s="240"/>
      <c r="I161" s="240"/>
    </row>
    <row r="162" spans="1:10" s="129" customFormat="1" ht="36" customHeight="1" thickBot="1" x14ac:dyDescent="0.3">
      <c r="B162" s="241" t="s">
        <v>243</v>
      </c>
      <c r="C162" s="242"/>
      <c r="D162" s="242"/>
      <c r="E162" s="242"/>
      <c r="F162" s="242"/>
      <c r="G162" s="242"/>
      <c r="H162" s="242"/>
      <c r="I162" s="243"/>
    </row>
    <row r="163" spans="1:10" ht="87" customHeight="1" thickBot="1" x14ac:dyDescent="0.3">
      <c r="B163" s="244" t="s">
        <v>244</v>
      </c>
      <c r="C163" s="245"/>
      <c r="D163" s="246" t="s">
        <v>245</v>
      </c>
      <c r="E163" s="247"/>
      <c r="F163" s="248"/>
      <c r="G163" s="247" t="s">
        <v>246</v>
      </c>
      <c r="H163" s="247"/>
      <c r="I163" s="248"/>
      <c r="J163" s="9"/>
    </row>
    <row r="164" spans="1:10" ht="36" customHeight="1" x14ac:dyDescent="0.25">
      <c r="B164" s="249" t="s">
        <v>247</v>
      </c>
      <c r="C164" s="250"/>
      <c r="D164" s="251" t="s">
        <v>248</v>
      </c>
      <c r="E164" s="251"/>
      <c r="F164" s="251"/>
      <c r="G164" s="252">
        <v>2190</v>
      </c>
      <c r="H164" s="251"/>
      <c r="I164" s="253"/>
      <c r="J164" s="9"/>
    </row>
    <row r="165" spans="1:10" ht="36" customHeight="1" x14ac:dyDescent="0.25">
      <c r="B165" s="254" t="s">
        <v>249</v>
      </c>
      <c r="C165" s="255"/>
      <c r="D165" s="256"/>
      <c r="E165" s="256"/>
      <c r="F165" s="256"/>
      <c r="G165" s="257">
        <v>1590</v>
      </c>
      <c r="H165" s="256"/>
      <c r="I165" s="258"/>
      <c r="J165" s="9"/>
    </row>
    <row r="166" spans="1:10" ht="36" customHeight="1" x14ac:dyDescent="0.25">
      <c r="B166" s="254" t="s">
        <v>250</v>
      </c>
      <c r="C166" s="255"/>
      <c r="D166" s="256"/>
      <c r="E166" s="256"/>
      <c r="F166" s="256"/>
      <c r="G166" s="257">
        <v>1440</v>
      </c>
      <c r="H166" s="256"/>
      <c r="I166" s="258"/>
      <c r="J166" s="9"/>
    </row>
    <row r="167" spans="1:10" ht="54" customHeight="1" x14ac:dyDescent="0.25">
      <c r="B167" s="254" t="s">
        <v>251</v>
      </c>
      <c r="C167" s="255"/>
      <c r="D167" s="256"/>
      <c r="E167" s="256"/>
      <c r="F167" s="256"/>
      <c r="G167" s="257">
        <v>1290</v>
      </c>
      <c r="H167" s="256"/>
      <c r="I167" s="258"/>
      <c r="J167" s="9"/>
    </row>
    <row r="168" spans="1:10" ht="40.5" customHeight="1" x14ac:dyDescent="0.25">
      <c r="A168" s="7"/>
      <c r="B168" s="128" t="s">
        <v>209</v>
      </c>
      <c r="C168" s="128"/>
      <c r="D168" s="128"/>
      <c r="E168" s="128"/>
      <c r="F168" s="128"/>
      <c r="G168" s="128"/>
      <c r="H168" s="128"/>
      <c r="I168" s="128"/>
      <c r="J168" s="128"/>
    </row>
    <row r="169" spans="1:10" ht="23.25" x14ac:dyDescent="0.25">
      <c r="A169" s="344" t="s">
        <v>320</v>
      </c>
      <c r="B169" s="344"/>
      <c r="C169" s="344"/>
      <c r="D169" s="344"/>
      <c r="E169" s="344"/>
      <c r="F169" s="344"/>
      <c r="G169" s="344"/>
      <c r="H169" s="344"/>
      <c r="I169" s="9"/>
      <c r="J169" s="9"/>
    </row>
    <row r="170" spans="1:10" ht="25.5" x14ac:dyDescent="0.35">
      <c r="A170" s="345" t="s">
        <v>321</v>
      </c>
      <c r="B170" s="345"/>
      <c r="C170" s="345"/>
      <c r="D170" s="345"/>
      <c r="E170" s="346" t="s">
        <v>322</v>
      </c>
      <c r="F170" s="347"/>
      <c r="G170" s="347"/>
      <c r="H170" s="9"/>
      <c r="I170" s="9"/>
      <c r="J170" s="9"/>
    </row>
    <row r="171" spans="1:10" ht="25.5" x14ac:dyDescent="0.35">
      <c r="A171" s="348" t="s">
        <v>323</v>
      </c>
      <c r="B171" s="348"/>
      <c r="C171" s="348"/>
      <c r="D171" s="348"/>
      <c r="E171" s="349">
        <v>1</v>
      </c>
      <c r="F171" s="347"/>
      <c r="G171" s="347"/>
      <c r="H171" s="9"/>
      <c r="I171" s="9"/>
      <c r="J171" s="9"/>
    </row>
    <row r="172" spans="1:10" ht="25.5" x14ac:dyDescent="0.35">
      <c r="A172" s="348">
        <v>2</v>
      </c>
      <c r="B172" s="348"/>
      <c r="C172" s="348"/>
      <c r="D172" s="348"/>
      <c r="E172" s="350">
        <v>1.1000000000000001</v>
      </c>
      <c r="F172" s="347"/>
      <c r="G172" s="347"/>
      <c r="H172" s="9"/>
      <c r="I172" s="9"/>
      <c r="J172" s="9"/>
    </row>
    <row r="173" spans="1:10" ht="25.5" x14ac:dyDescent="0.35">
      <c r="A173" s="348">
        <v>3</v>
      </c>
      <c r="B173" s="348"/>
      <c r="C173" s="348"/>
      <c r="D173" s="348"/>
      <c r="E173" s="350">
        <v>1.2</v>
      </c>
      <c r="F173" s="347"/>
      <c r="G173" s="347"/>
      <c r="H173" s="9"/>
      <c r="I173" s="9"/>
      <c r="J173" s="9"/>
    </row>
    <row r="174" spans="1:10" ht="25.5" x14ac:dyDescent="0.35">
      <c r="A174" s="348" t="s">
        <v>324</v>
      </c>
      <c r="B174" s="348"/>
      <c r="C174" s="348"/>
      <c r="D174" s="348"/>
      <c r="E174" s="350">
        <v>1.25</v>
      </c>
      <c r="F174" s="347"/>
      <c r="G174" s="347"/>
      <c r="H174" s="9"/>
      <c r="I174" s="9"/>
      <c r="J174" s="9"/>
    </row>
    <row r="175" spans="1:10" ht="25.5" x14ac:dyDescent="0.35">
      <c r="A175" s="348" t="s">
        <v>325</v>
      </c>
      <c r="B175" s="348"/>
      <c r="C175" s="348"/>
      <c r="D175" s="348"/>
      <c r="E175" s="350">
        <v>1.3</v>
      </c>
      <c r="F175" s="347"/>
      <c r="G175" s="347"/>
      <c r="H175" s="9"/>
      <c r="I175" s="9"/>
      <c r="J175" s="9"/>
    </row>
    <row r="176" spans="1:10" ht="25.5" x14ac:dyDescent="0.35">
      <c r="A176" s="348" t="s">
        <v>326</v>
      </c>
      <c r="B176" s="348"/>
      <c r="C176" s="348"/>
      <c r="D176" s="348"/>
      <c r="E176" s="350">
        <v>1.35</v>
      </c>
      <c r="F176" s="347"/>
      <c r="G176" s="347"/>
      <c r="H176" s="9"/>
      <c r="I176" s="9"/>
      <c r="J176" s="9"/>
    </row>
    <row r="177" spans="1:10" ht="25.5" x14ac:dyDescent="0.35">
      <c r="A177" s="348" t="s">
        <v>327</v>
      </c>
      <c r="B177" s="348"/>
      <c r="C177" s="348"/>
      <c r="D177" s="348"/>
      <c r="E177" s="350">
        <v>1.4</v>
      </c>
      <c r="F177" s="347"/>
      <c r="G177" s="347"/>
      <c r="H177" s="9"/>
      <c r="I177" s="9"/>
      <c r="J177" s="9"/>
    </row>
    <row r="178" spans="1:10" ht="25.5" x14ac:dyDescent="0.35">
      <c r="A178" s="348" t="s">
        <v>328</v>
      </c>
      <c r="B178" s="348"/>
      <c r="C178" s="348"/>
      <c r="D178" s="348"/>
      <c r="E178" s="350">
        <v>1.45</v>
      </c>
      <c r="F178" s="347"/>
      <c r="G178" s="347"/>
      <c r="H178" s="9"/>
      <c r="I178" s="9"/>
      <c r="J178" s="9"/>
    </row>
    <row r="179" spans="1:10" ht="25.5" x14ac:dyDescent="0.35">
      <c r="A179" s="348" t="s">
        <v>329</v>
      </c>
      <c r="B179" s="348"/>
      <c r="C179" s="348"/>
      <c r="D179" s="348"/>
      <c r="E179" s="350">
        <v>1.5</v>
      </c>
      <c r="F179" s="347"/>
      <c r="G179" s="347"/>
      <c r="H179" s="9"/>
      <c r="I179" s="9"/>
      <c r="J179" s="9"/>
    </row>
    <row r="180" spans="1:10" ht="25.5" x14ac:dyDescent="0.35">
      <c r="A180" s="348" t="s">
        <v>330</v>
      </c>
      <c r="B180" s="348"/>
      <c r="C180" s="348"/>
      <c r="D180" s="348"/>
      <c r="E180" s="350">
        <v>2</v>
      </c>
      <c r="F180" s="347"/>
      <c r="G180" s="347"/>
      <c r="H180" s="9"/>
      <c r="I180" s="9"/>
      <c r="J180" s="9"/>
    </row>
    <row r="181" spans="1:10" ht="53.25" customHeight="1" x14ac:dyDescent="0.25">
      <c r="A181" s="351" t="s">
        <v>331</v>
      </c>
      <c r="B181" s="351"/>
      <c r="C181" s="351"/>
      <c r="D181" s="351"/>
      <c r="E181" s="351"/>
      <c r="F181" s="351"/>
      <c r="G181" s="351"/>
      <c r="H181" s="351"/>
      <c r="I181" s="9"/>
      <c r="J181" s="9"/>
    </row>
  </sheetData>
  <sheetProtection selectLockedCells="1" selectUnlockedCells="1"/>
  <mergeCells count="324">
    <mergeCell ref="A178:D178"/>
    <mergeCell ref="A179:D179"/>
    <mergeCell ref="A180:D180"/>
    <mergeCell ref="A181:H181"/>
    <mergeCell ref="A172:D172"/>
    <mergeCell ref="A173:D173"/>
    <mergeCell ref="A174:D174"/>
    <mergeCell ref="A175:D175"/>
    <mergeCell ref="A176:D176"/>
    <mergeCell ref="A177:D177"/>
    <mergeCell ref="B167:C167"/>
    <mergeCell ref="G167:I167"/>
    <mergeCell ref="B168:J168"/>
    <mergeCell ref="A169:H169"/>
    <mergeCell ref="A170:D170"/>
    <mergeCell ref="A171:D171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66:C166"/>
    <mergeCell ref="G166:I166"/>
    <mergeCell ref="B156:E156"/>
    <mergeCell ref="F156:J156"/>
    <mergeCell ref="B158:J158"/>
    <mergeCell ref="B159:J159"/>
    <mergeCell ref="B161:I161"/>
    <mergeCell ref="B162:I162"/>
    <mergeCell ref="B153:E153"/>
    <mergeCell ref="F153:J153"/>
    <mergeCell ref="B154:E154"/>
    <mergeCell ref="F154:J154"/>
    <mergeCell ref="B155:E155"/>
    <mergeCell ref="F155:J155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48168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20772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38952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8496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36252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40356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42030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29520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59040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56880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12744</v>
      </c>
      <c r="G94" s="212">
        <f>H94*1.1</f>
        <v>11682.000000000002</v>
      </c>
      <c r="H94" s="212">
        <v>10620</v>
      </c>
      <c r="I94" s="212">
        <f>H94*0.75</f>
        <v>7965</v>
      </c>
      <c r="J94" s="213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18144</v>
      </c>
      <c r="G97" s="212">
        <f>H97*1.1</f>
        <v>16632</v>
      </c>
      <c r="H97" s="212">
        <v>15120</v>
      </c>
      <c r="I97" s="212">
        <f>H97*0.75</f>
        <v>11340</v>
      </c>
      <c r="J97" s="213">
        <f>H97*0.5</f>
        <v>7560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D113" sqref="D113:F11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9936 до 151200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36720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3672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12240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23040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33264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79012.799999999988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33264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37512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65844</v>
      </c>
      <c r="G67" s="68"/>
      <c r="H67" s="68"/>
      <c r="I67" s="68"/>
      <c r="J67" s="69"/>
    </row>
    <row r="68" spans="1:10" ht="36" customHeight="1" x14ac:dyDescent="0.25">
      <c r="A68" s="7"/>
      <c r="B68" s="323" t="s">
        <v>167</v>
      </c>
      <c r="C68" s="324"/>
      <c r="D68" s="324"/>
      <c r="E68" s="403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12060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9936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9936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151200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89928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6660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120600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46800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211680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126000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28944</v>
      </c>
      <c r="G94" s="212">
        <f>H94*1.1</f>
        <v>26532.000000000004</v>
      </c>
      <c r="H94" s="212">
        <v>24120</v>
      </c>
      <c r="I94" s="212">
        <f>H94*0.75</f>
        <v>18090</v>
      </c>
      <c r="J94" s="213">
        <f>H94*0.5</f>
        <v>12060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18072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16632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40608</v>
      </c>
      <c r="G97" s="212">
        <f>H97*1.1</f>
        <v>37224</v>
      </c>
      <c r="H97" s="212">
        <v>33840</v>
      </c>
      <c r="I97" s="212">
        <f>H97*0.75</f>
        <v>25380</v>
      </c>
      <c r="J97" s="213">
        <f>H97*0.5</f>
        <v>16920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23760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34560</v>
      </c>
      <c r="G100" s="117">
        <f>H100*1.1</f>
        <v>31680.000000000004</v>
      </c>
      <c r="H100" s="117">
        <v>28800</v>
      </c>
      <c r="I100" s="117">
        <f>H100*0.75</f>
        <v>21600</v>
      </c>
      <c r="J100" s="117">
        <f>H100*0.5</f>
        <v>14400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239" customFormat="1" ht="36" customHeight="1" thickBot="1" x14ac:dyDescent="0.3">
      <c r="B110" s="240" t="s">
        <v>242</v>
      </c>
      <c r="C110" s="240"/>
      <c r="D110" s="240"/>
      <c r="E110" s="240"/>
      <c r="F110" s="240"/>
      <c r="G110" s="240"/>
      <c r="H110" s="240"/>
      <c r="I110" s="240"/>
    </row>
    <row r="111" spans="1:10" s="129" customFormat="1" ht="36" customHeight="1" thickBot="1" x14ac:dyDescent="0.3">
      <c r="B111" s="241" t="s">
        <v>243</v>
      </c>
      <c r="C111" s="242"/>
      <c r="D111" s="242"/>
      <c r="E111" s="242"/>
      <c r="F111" s="242"/>
      <c r="G111" s="242"/>
      <c r="H111" s="242"/>
      <c r="I111" s="243"/>
    </row>
    <row r="112" spans="1:10" ht="83.25" customHeight="1" thickBot="1" x14ac:dyDescent="0.3">
      <c r="B112" s="404" t="s">
        <v>244</v>
      </c>
      <c r="C112" s="405"/>
      <c r="D112" s="406" t="s">
        <v>245</v>
      </c>
      <c r="E112" s="407"/>
      <c r="F112" s="408"/>
      <c r="G112" s="247" t="s">
        <v>246</v>
      </c>
      <c r="H112" s="247"/>
      <c r="I112" s="248"/>
      <c r="J112" s="9"/>
    </row>
    <row r="113" spans="1:10" ht="36" customHeight="1" x14ac:dyDescent="0.25">
      <c r="B113" s="409" t="s">
        <v>247</v>
      </c>
      <c r="C113" s="410"/>
      <c r="D113" s="411" t="s">
        <v>248</v>
      </c>
      <c r="E113" s="412"/>
      <c r="F113" s="412"/>
      <c r="G113" s="413">
        <v>2190</v>
      </c>
      <c r="H113" s="251"/>
      <c r="I113" s="253"/>
      <c r="J113" s="9"/>
    </row>
    <row r="114" spans="1:10" ht="36" customHeight="1" x14ac:dyDescent="0.25">
      <c r="B114" s="414" t="s">
        <v>249</v>
      </c>
      <c r="C114" s="415"/>
      <c r="D114" s="416"/>
      <c r="E114" s="417"/>
      <c r="F114" s="417"/>
      <c r="G114" s="418">
        <v>1590</v>
      </c>
      <c r="H114" s="256"/>
      <c r="I114" s="258"/>
      <c r="J114" s="9"/>
    </row>
    <row r="115" spans="1:10" ht="36" customHeight="1" x14ac:dyDescent="0.25">
      <c r="B115" s="414" t="s">
        <v>250</v>
      </c>
      <c r="C115" s="415"/>
      <c r="D115" s="416"/>
      <c r="E115" s="417"/>
      <c r="F115" s="417"/>
      <c r="G115" s="418">
        <v>1440</v>
      </c>
      <c r="H115" s="256"/>
      <c r="I115" s="258"/>
      <c r="J115" s="9"/>
    </row>
    <row r="116" spans="1:10" ht="54" customHeight="1" thickBot="1" x14ac:dyDescent="0.3">
      <c r="B116" s="419" t="s">
        <v>251</v>
      </c>
      <c r="C116" s="420"/>
      <c r="D116" s="421"/>
      <c r="E116" s="422"/>
      <c r="F116" s="422"/>
      <c r="G116" s="423">
        <v>1290</v>
      </c>
      <c r="H116" s="424"/>
      <c r="I116" s="425"/>
      <c r="J116" s="9"/>
    </row>
    <row r="117" spans="1:10" ht="23.25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241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207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255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209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18">
    <mergeCell ref="B120:J120"/>
    <mergeCell ref="B121:J121"/>
    <mergeCell ref="B115:C115"/>
    <mergeCell ref="G115:I115"/>
    <mergeCell ref="B116:C116"/>
    <mergeCell ref="G116:I116"/>
    <mergeCell ref="B118:J118"/>
    <mergeCell ref="B119:J119"/>
    <mergeCell ref="B110:I110"/>
    <mergeCell ref="B111:I111"/>
    <mergeCell ref="B112:C112"/>
    <mergeCell ref="D112:F112"/>
    <mergeCell ref="G112:I112"/>
    <mergeCell ref="B113:C113"/>
    <mergeCell ref="D113:F116"/>
    <mergeCell ref="G113:I113"/>
    <mergeCell ref="B114:C114"/>
    <mergeCell ref="G114:I114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B10" sqref="B10:E10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48297.599999999999</v>
      </c>
      <c r="G11" s="33">
        <f>H11*1.1</f>
        <v>44272.800000000003</v>
      </c>
      <c r="H11" s="33">
        <v>40248</v>
      </c>
      <c r="I11" s="33">
        <f>H11*0.75</f>
        <v>30186</v>
      </c>
      <c r="J11" s="33">
        <f>H11*0.5</f>
        <v>20124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67651.199999999997</v>
      </c>
      <c r="G12" s="37">
        <f>H12*1.1</f>
        <v>62013.600000000006</v>
      </c>
      <c r="H12" s="37">
        <v>56376</v>
      </c>
      <c r="I12" s="37">
        <f>H12*0.75</f>
        <v>42282</v>
      </c>
      <c r="J12" s="37">
        <f>H12*0.5</f>
        <v>28188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2880 до 48060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11232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1123.1999999999998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2808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35136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38700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46440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42120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12024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7776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48060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30600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21060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49680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7920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54720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65664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5040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67680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17971.2</v>
      </c>
      <c r="G104" s="212">
        <f>H104*1.1</f>
        <v>16473.600000000002</v>
      </c>
      <c r="H104" s="212">
        <v>14976</v>
      </c>
      <c r="I104" s="212">
        <f>H104*0.75</f>
        <v>11232</v>
      </c>
      <c r="J104" s="213">
        <f>H104*0.5</f>
        <v>7488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15264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3600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25920</v>
      </c>
      <c r="G107" s="212">
        <f>H107*1.1</f>
        <v>23760.000000000004</v>
      </c>
      <c r="H107" s="212">
        <v>21600</v>
      </c>
      <c r="I107" s="212">
        <f>H107*0.75</f>
        <v>16200</v>
      </c>
      <c r="J107" s="213">
        <f>H107*0.5</f>
        <v>10800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21600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5040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14976</v>
      </c>
      <c r="G110" s="68"/>
      <c r="H110" s="68"/>
      <c r="I110" s="68"/>
      <c r="J110" s="69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6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149" activePane="bottomLeft" state="frozen"/>
      <selection activeCell="B11" sqref="B11:E11"/>
      <selection pane="bottomLeft" activeCell="G158" sqref="G158:I161"/>
    </sheetView>
  </sheetViews>
  <sheetFormatPr defaultColWidth="9.140625" defaultRowHeight="15.75" outlineLevelRow="1" x14ac:dyDescent="0.25"/>
  <cols>
    <col min="1" max="1" width="40.28515625" style="452" hidden="1" customWidth="1"/>
    <col min="2" max="2" width="30.7109375" style="130" customWidth="1"/>
    <col min="3" max="4" width="30.7109375" style="9" customWidth="1"/>
    <col min="5" max="5" width="19.570312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26"/>
      <c r="G5" s="426"/>
      <c r="H5" s="426"/>
      <c r="I5" s="426"/>
      <c r="J5" s="427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28" t="s">
        <v>106</v>
      </c>
      <c r="G7" s="428" t="s">
        <v>107</v>
      </c>
      <c r="H7" s="428" t="s">
        <v>108</v>
      </c>
      <c r="I7" s="428" t="s">
        <v>109</v>
      </c>
      <c r="J7" s="429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30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30">
        <f t="shared" ref="F10" si="0">H10*1.2</f>
        <v>119404.79999999999</v>
      </c>
      <c r="G10" s="114">
        <f t="shared" ref="G10" si="1">H10*1.1</f>
        <v>109454.40000000001</v>
      </c>
      <c r="H10" s="117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30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30">
        <f t="shared" ref="F13" si="3">H13*1.2</f>
        <v>141696</v>
      </c>
      <c r="G13" s="114">
        <f t="shared" ref="G13" si="4">H13*1.1</f>
        <v>129888.00000000001</v>
      </c>
      <c r="H13" s="117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03"/>
      <c r="H14" s="203"/>
      <c r="I14" s="203"/>
      <c r="J14" s="204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65" t="s">
        <v>267</v>
      </c>
      <c r="B42" s="366"/>
      <c r="C42" s="367"/>
      <c r="D42" s="367"/>
      <c r="E42" s="367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1692</v>
      </c>
      <c r="G47" s="368"/>
      <c r="H47" s="368"/>
      <c r="I47" s="368"/>
      <c r="J47" s="369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70" t="str">
        <f>"Цена от "&amp;MIN(F50:F76)&amp;" до "&amp;MAX(F50:F76)</f>
        <v>Цена от 2340 до 1481760</v>
      </c>
      <c r="G49" s="371"/>
      <c r="H49" s="371"/>
      <c r="I49" s="371"/>
      <c r="J49" s="372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15120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73">
        <v>1481760</v>
      </c>
      <c r="G69" s="153"/>
      <c r="H69" s="153"/>
      <c r="I69" s="153"/>
      <c r="J69" s="154"/>
    </row>
    <row r="70" spans="1:10" ht="36" customHeight="1" thickBot="1" x14ac:dyDescent="0.3">
      <c r="A70" s="7"/>
      <c r="B70" s="355" t="s">
        <v>142</v>
      </c>
      <c r="C70" s="356"/>
      <c r="D70" s="356"/>
      <c r="E70" s="357"/>
      <c r="F70" s="398" t="str">
        <f>"Цена от "&amp;MIN(F71:F80)&amp;" до "&amp;MAX(F71:F80)</f>
        <v>Цена от 2340 до 113940</v>
      </c>
      <c r="G70" s="399"/>
      <c r="H70" s="399"/>
      <c r="I70" s="399"/>
      <c r="J70" s="400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210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211</v>
      </c>
      <c r="C83" s="195"/>
      <c r="D83" s="195"/>
      <c r="E83" s="196"/>
      <c r="F83" s="205" t="str">
        <f>"Цена от "&amp;MIN(F85,F89:J102)&amp;" до "&amp;MAX(F85,F89:J102)</f>
        <v>Цена от 3240 до 787140</v>
      </c>
      <c r="G83" s="206"/>
      <c r="H83" s="206"/>
      <c r="I83" s="206"/>
      <c r="J83" s="20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311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thickBot="1" x14ac:dyDescent="0.3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265140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187740</v>
      </c>
      <c r="G90" s="68"/>
      <c r="H90" s="68"/>
      <c r="I90" s="68"/>
      <c r="J90" s="69"/>
    </row>
    <row r="91" spans="1:10" ht="36" customHeight="1" x14ac:dyDescent="0.25">
      <c r="A91" s="7"/>
      <c r="B91" s="76" t="s">
        <v>312</v>
      </c>
      <c r="C91" s="77"/>
      <c r="D91" s="77"/>
      <c r="E91" s="54"/>
      <c r="F91" s="67">
        <v>787140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479340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122940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147528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185940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259740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574740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184680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117540</v>
      </c>
      <c r="G100" s="68"/>
      <c r="H100" s="68"/>
      <c r="I100" s="68"/>
      <c r="J100" s="69"/>
    </row>
    <row r="101" spans="1:10" ht="36" customHeight="1" x14ac:dyDescent="0.25">
      <c r="A101" s="9"/>
      <c r="B101" s="76" t="s">
        <v>170</v>
      </c>
      <c r="C101" s="77"/>
      <c r="D101" s="77"/>
      <c r="E101" s="54"/>
      <c r="F101" s="67">
        <v>99540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367740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173</v>
      </c>
      <c r="C103" s="77"/>
      <c r="D103" s="77"/>
      <c r="E103" s="54"/>
      <c r="F103" s="67">
        <v>13230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150300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371520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263520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671760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172800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207360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260640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364320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804960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5040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515520</v>
      </c>
      <c r="G115" s="68"/>
      <c r="H115" s="68"/>
      <c r="I115" s="68"/>
      <c r="J115" s="69"/>
    </row>
    <row r="116" spans="1:10" ht="36" customHeight="1" thickBot="1" x14ac:dyDescent="0.3">
      <c r="A116" s="9"/>
      <c r="B116" s="167" t="s">
        <v>188</v>
      </c>
      <c r="C116" s="168"/>
      <c r="D116" s="168"/>
      <c r="E116" s="168"/>
      <c r="F116" s="168"/>
      <c r="G116" s="168"/>
      <c r="H116" s="168"/>
      <c r="I116" s="168"/>
      <c r="J116" s="169"/>
    </row>
    <row r="117" spans="1:10" ht="36" customHeight="1" x14ac:dyDescent="0.25">
      <c r="A117" s="9"/>
      <c r="B117" s="431" t="s">
        <v>481</v>
      </c>
      <c r="C117" s="432"/>
      <c r="D117" s="432"/>
      <c r="E117" s="433"/>
      <c r="F117" s="434">
        <v>300</v>
      </c>
      <c r="G117" s="435"/>
      <c r="H117" s="435"/>
      <c r="I117" s="435"/>
      <c r="J117" s="436"/>
    </row>
    <row r="118" spans="1:10" ht="54" customHeight="1" thickBot="1" x14ac:dyDescent="0.3">
      <c r="A118" s="9"/>
      <c r="B118" s="437" t="s">
        <v>482</v>
      </c>
      <c r="C118" s="438"/>
      <c r="D118" s="438"/>
      <c r="E118" s="439"/>
      <c r="F118" s="440"/>
      <c r="G118" s="441"/>
      <c r="H118" s="441"/>
      <c r="I118" s="441"/>
      <c r="J118" s="442"/>
    </row>
    <row r="119" spans="1:10" ht="36" customHeight="1" x14ac:dyDescent="0.25">
      <c r="A119" s="9"/>
      <c r="B119" s="431" t="s">
        <v>483</v>
      </c>
      <c r="C119" s="432"/>
      <c r="D119" s="432"/>
      <c r="E119" s="433"/>
      <c r="F119" s="434">
        <v>240</v>
      </c>
      <c r="G119" s="435"/>
      <c r="H119" s="435"/>
      <c r="I119" s="435"/>
      <c r="J119" s="436"/>
    </row>
    <row r="120" spans="1:10" ht="54" customHeight="1" thickBot="1" x14ac:dyDescent="0.3">
      <c r="A120" s="9"/>
      <c r="B120" s="437" t="s">
        <v>482</v>
      </c>
      <c r="C120" s="438"/>
      <c r="D120" s="438"/>
      <c r="E120" s="439"/>
      <c r="F120" s="440"/>
      <c r="G120" s="441"/>
      <c r="H120" s="441"/>
      <c r="I120" s="441"/>
      <c r="J120" s="442"/>
    </row>
    <row r="121" spans="1:10" ht="36" customHeight="1" x14ac:dyDescent="0.25">
      <c r="A121" s="9"/>
      <c r="B121" s="431" t="s">
        <v>484</v>
      </c>
      <c r="C121" s="432"/>
      <c r="D121" s="432"/>
      <c r="E121" s="433"/>
      <c r="F121" s="434">
        <v>120</v>
      </c>
      <c r="G121" s="435"/>
      <c r="H121" s="435"/>
      <c r="I121" s="435"/>
      <c r="J121" s="436"/>
    </row>
    <row r="122" spans="1:10" ht="54" customHeight="1" thickBot="1" x14ac:dyDescent="0.3">
      <c r="A122" s="9"/>
      <c r="B122" s="437" t="s">
        <v>485</v>
      </c>
      <c r="C122" s="438"/>
      <c r="D122" s="438"/>
      <c r="E122" s="439"/>
      <c r="F122" s="440"/>
      <c r="G122" s="441"/>
      <c r="H122" s="441"/>
      <c r="I122" s="441"/>
      <c r="J122" s="442"/>
    </row>
    <row r="123" spans="1:10" ht="36" customHeight="1" x14ac:dyDescent="0.25">
      <c r="A123" s="9"/>
      <c r="B123" s="431" t="s">
        <v>486</v>
      </c>
      <c r="C123" s="432"/>
      <c r="D123" s="432"/>
      <c r="E123" s="433"/>
      <c r="F123" s="434">
        <v>360</v>
      </c>
      <c r="G123" s="435"/>
      <c r="H123" s="435"/>
      <c r="I123" s="435"/>
      <c r="J123" s="436"/>
    </row>
    <row r="124" spans="1:10" ht="54" customHeight="1" thickBot="1" x14ac:dyDescent="0.3">
      <c r="A124" s="9"/>
      <c r="B124" s="437" t="s">
        <v>482</v>
      </c>
      <c r="C124" s="438"/>
      <c r="D124" s="438"/>
      <c r="E124" s="439"/>
      <c r="F124" s="440"/>
      <c r="G124" s="441"/>
      <c r="H124" s="441"/>
      <c r="I124" s="441"/>
      <c r="J124" s="442"/>
    </row>
    <row r="125" spans="1:10" ht="36" customHeight="1" x14ac:dyDescent="0.25">
      <c r="A125" s="9"/>
      <c r="B125" s="431" t="s">
        <v>487</v>
      </c>
      <c r="C125" s="432"/>
      <c r="D125" s="432"/>
      <c r="E125" s="433"/>
      <c r="F125" s="434">
        <v>300</v>
      </c>
      <c r="G125" s="435"/>
      <c r="H125" s="435"/>
      <c r="I125" s="435"/>
      <c r="J125" s="436"/>
    </row>
    <row r="126" spans="1:10" ht="54" customHeight="1" thickBot="1" x14ac:dyDescent="0.3">
      <c r="A126" s="9"/>
      <c r="B126" s="437" t="s">
        <v>482</v>
      </c>
      <c r="C126" s="438"/>
      <c r="D126" s="438"/>
      <c r="E126" s="439"/>
      <c r="F126" s="440"/>
      <c r="G126" s="441"/>
      <c r="H126" s="441"/>
      <c r="I126" s="441"/>
      <c r="J126" s="442"/>
    </row>
    <row r="127" spans="1:10" ht="36" customHeight="1" x14ac:dyDescent="0.25">
      <c r="A127" s="9"/>
      <c r="B127" s="431" t="s">
        <v>488</v>
      </c>
      <c r="C127" s="432"/>
      <c r="D127" s="432"/>
      <c r="E127" s="433"/>
      <c r="F127" s="434">
        <v>150</v>
      </c>
      <c r="G127" s="435"/>
      <c r="H127" s="435"/>
      <c r="I127" s="435"/>
      <c r="J127" s="436"/>
    </row>
    <row r="128" spans="1:10" ht="54" customHeight="1" thickBot="1" x14ac:dyDescent="0.3">
      <c r="A128" s="9"/>
      <c r="B128" s="437" t="s">
        <v>485</v>
      </c>
      <c r="C128" s="438"/>
      <c r="D128" s="438"/>
      <c r="E128" s="439"/>
      <c r="F128" s="440"/>
      <c r="G128" s="441"/>
      <c r="H128" s="441"/>
      <c r="I128" s="441"/>
      <c r="J128" s="442"/>
    </row>
    <row r="129" spans="1:10" ht="54" customHeight="1" thickBot="1" x14ac:dyDescent="0.3">
      <c r="A129" s="9"/>
      <c r="B129" s="437" t="s">
        <v>189</v>
      </c>
      <c r="C129" s="438"/>
      <c r="D129" s="438"/>
      <c r="E129" s="439"/>
      <c r="F129" s="443">
        <v>60</v>
      </c>
      <c r="G129" s="444"/>
      <c r="H129" s="444"/>
      <c r="I129" s="444"/>
      <c r="J129" s="445"/>
    </row>
    <row r="130" spans="1:10" ht="54" customHeight="1" thickBot="1" x14ac:dyDescent="0.3">
      <c r="A130" s="9"/>
      <c r="B130" s="437" t="s">
        <v>190</v>
      </c>
      <c r="C130" s="438"/>
      <c r="D130" s="438"/>
      <c r="E130" s="439"/>
      <c r="F130" s="443">
        <v>99</v>
      </c>
      <c r="G130" s="444"/>
      <c r="H130" s="444"/>
      <c r="I130" s="444"/>
      <c r="J130" s="445"/>
    </row>
    <row r="131" spans="1:10" ht="54" customHeight="1" thickBot="1" x14ac:dyDescent="0.3">
      <c r="A131" s="9"/>
      <c r="B131" s="437" t="s">
        <v>191</v>
      </c>
      <c r="C131" s="438"/>
      <c r="D131" s="438"/>
      <c r="E131" s="439"/>
      <c r="F131" s="443">
        <v>150</v>
      </c>
      <c r="G131" s="444"/>
      <c r="H131" s="444"/>
      <c r="I131" s="444"/>
      <c r="J131" s="445"/>
    </row>
    <row r="132" spans="1:10" ht="54" customHeight="1" thickBot="1" x14ac:dyDescent="0.3">
      <c r="A132" s="9"/>
      <c r="B132" s="437" t="s">
        <v>171</v>
      </c>
      <c r="C132" s="438"/>
      <c r="D132" s="438"/>
      <c r="E132" s="439"/>
      <c r="F132" s="446">
        <v>40</v>
      </c>
      <c r="G132" s="447"/>
      <c r="H132" s="447"/>
      <c r="I132" s="447"/>
      <c r="J132" s="448"/>
    </row>
    <row r="133" spans="1:10" ht="36" customHeight="1" thickBot="1" x14ac:dyDescent="0.3">
      <c r="A133" s="7"/>
      <c r="B133" s="18" t="s">
        <v>192</v>
      </c>
      <c r="C133" s="19"/>
      <c r="D133" s="19"/>
      <c r="E133" s="20"/>
      <c r="F133" s="205"/>
      <c r="G133" s="206"/>
      <c r="H133" s="206"/>
      <c r="I133" s="206"/>
      <c r="J133" s="207"/>
    </row>
    <row r="134" spans="1:10" ht="36" customHeight="1" x14ac:dyDescent="0.25">
      <c r="A134" s="7" t="s">
        <v>111</v>
      </c>
      <c r="B134" s="76" t="s">
        <v>252</v>
      </c>
      <c r="C134" s="77"/>
      <c r="D134" s="77"/>
      <c r="E134" s="54"/>
      <c r="F134" s="67">
        <v>56340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194</v>
      </c>
      <c r="C135" s="77"/>
      <c r="D135" s="77"/>
      <c r="E135" s="54"/>
      <c r="F135" s="67">
        <v>43740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195</v>
      </c>
      <c r="C136" s="77"/>
      <c r="D136" s="77"/>
      <c r="E136" s="54"/>
      <c r="F136" s="67">
        <v>56340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196</v>
      </c>
      <c r="C137" s="77"/>
      <c r="D137" s="77"/>
      <c r="E137" s="54"/>
      <c r="F137" s="67">
        <v>79200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197</v>
      </c>
      <c r="C138" s="77"/>
      <c r="D138" s="77"/>
      <c r="E138" s="54"/>
      <c r="F138" s="67">
        <v>61920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198</v>
      </c>
      <c r="C139" s="77"/>
      <c r="D139" s="77"/>
      <c r="E139" s="54"/>
      <c r="F139" s="67">
        <v>79200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199</v>
      </c>
      <c r="C140" s="77"/>
      <c r="D140" s="77"/>
      <c r="E140" s="54"/>
      <c r="F140" s="67">
        <v>43740</v>
      </c>
      <c r="G140" s="68"/>
      <c r="H140" s="68"/>
      <c r="I140" s="68"/>
      <c r="J140" s="69"/>
    </row>
    <row r="141" spans="1:10" ht="54" customHeight="1" thickBot="1" x14ac:dyDescent="0.3">
      <c r="A141" s="7"/>
      <c r="B141" s="161" t="s">
        <v>200</v>
      </c>
      <c r="C141" s="162"/>
      <c r="D141" s="162"/>
      <c r="E141" s="163"/>
      <c r="F141" s="101"/>
      <c r="G141" s="102"/>
      <c r="H141" s="102"/>
      <c r="I141" s="102"/>
      <c r="J141" s="103"/>
    </row>
    <row r="142" spans="1:10" ht="28.5" customHeight="1" thickBot="1" x14ac:dyDescent="0.3">
      <c r="A142" s="7"/>
      <c r="B142" s="327" t="s">
        <v>188</v>
      </c>
      <c r="C142" s="328"/>
      <c r="D142" s="328"/>
      <c r="E142" s="328"/>
      <c r="F142" s="328"/>
      <c r="G142" s="328"/>
      <c r="H142" s="328"/>
      <c r="I142" s="328"/>
      <c r="J142" s="329"/>
    </row>
    <row r="143" spans="1:10" ht="28.5" customHeight="1" x14ac:dyDescent="0.25">
      <c r="A143" s="7"/>
      <c r="B143" s="78" t="s">
        <v>201</v>
      </c>
      <c r="C143" s="79"/>
      <c r="D143" s="79"/>
      <c r="E143" s="36"/>
      <c r="F143" s="80">
        <v>90</v>
      </c>
      <c r="G143" s="81"/>
      <c r="H143" s="81"/>
      <c r="I143" s="81"/>
      <c r="J143" s="82"/>
    </row>
    <row r="144" spans="1:10" ht="28.5" customHeight="1" x14ac:dyDescent="0.25">
      <c r="A144" s="7"/>
      <c r="B144" s="76" t="s">
        <v>202</v>
      </c>
      <c r="C144" s="77"/>
      <c r="D144" s="77"/>
      <c r="E144" s="54"/>
      <c r="F144" s="67">
        <v>60</v>
      </c>
      <c r="G144" s="68"/>
      <c r="H144" s="68"/>
      <c r="I144" s="68"/>
      <c r="J144" s="69"/>
    </row>
    <row r="145" spans="1:10" ht="28.5" customHeight="1" x14ac:dyDescent="0.25">
      <c r="A145" s="7"/>
      <c r="B145" s="76" t="s">
        <v>203</v>
      </c>
      <c r="C145" s="77"/>
      <c r="D145" s="77"/>
      <c r="E145" s="54"/>
      <c r="F145" s="67">
        <v>60</v>
      </c>
      <c r="G145" s="68"/>
      <c r="H145" s="68"/>
      <c r="I145" s="68"/>
      <c r="J145" s="69"/>
    </row>
    <row r="146" spans="1:10" ht="28.5" customHeight="1" x14ac:dyDescent="0.25">
      <c r="A146" s="7"/>
      <c r="B146" s="76" t="s">
        <v>204</v>
      </c>
      <c r="C146" s="77"/>
      <c r="D146" s="77"/>
      <c r="E146" s="54"/>
      <c r="F146" s="67">
        <v>90</v>
      </c>
      <c r="G146" s="68"/>
      <c r="H146" s="68"/>
      <c r="I146" s="68"/>
      <c r="J146" s="69"/>
    </row>
    <row r="147" spans="1:10" ht="28.5" customHeight="1" thickBot="1" x14ac:dyDescent="0.3">
      <c r="A147" s="7"/>
      <c r="B147" s="76" t="s">
        <v>205</v>
      </c>
      <c r="C147" s="77"/>
      <c r="D147" s="77"/>
      <c r="E147" s="54"/>
      <c r="F147" s="67">
        <v>90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54" customHeight="1" thickBot="1" x14ac:dyDescent="0.3">
      <c r="A149" s="7" t="s">
        <v>111</v>
      </c>
      <c r="B149" s="161" t="s">
        <v>316</v>
      </c>
      <c r="C149" s="162"/>
      <c r="D149" s="162"/>
      <c r="E149" s="163"/>
      <c r="F149" s="101"/>
      <c r="G149" s="102"/>
      <c r="H149" s="102"/>
      <c r="I149" s="102"/>
      <c r="J149" s="103"/>
    </row>
    <row r="150" spans="1:10" ht="36" customHeight="1" thickBot="1" x14ac:dyDescent="0.3">
      <c r="A150" s="7" t="s">
        <v>111</v>
      </c>
      <c r="B150" s="449" t="s">
        <v>317</v>
      </c>
      <c r="C150" s="450"/>
      <c r="D150" s="450"/>
      <c r="E150" s="451"/>
      <c r="F150" s="339"/>
      <c r="G150" s="339"/>
      <c r="H150" s="339"/>
      <c r="I150" s="339"/>
      <c r="J150" s="340"/>
    </row>
    <row r="151" spans="1:10" ht="18" customHeight="1" x14ac:dyDescent="0.25">
      <c r="A151" s="7"/>
      <c r="B151" s="121"/>
      <c r="C151" s="122"/>
      <c r="D151" s="122"/>
      <c r="E151" s="122"/>
      <c r="F151" s="123"/>
      <c r="G151" s="123"/>
      <c r="H151" s="123"/>
      <c r="I151" s="123"/>
      <c r="J151" s="123"/>
    </row>
    <row r="152" spans="1:10" ht="67.5" customHeight="1" x14ac:dyDescent="0.25">
      <c r="A152" s="7"/>
      <c r="B152" s="124" t="s">
        <v>480</v>
      </c>
      <c r="C152" s="124"/>
      <c r="D152" s="124"/>
      <c r="E152" s="124"/>
      <c r="F152" s="124"/>
      <c r="G152" s="124"/>
      <c r="H152" s="124"/>
      <c r="I152" s="124"/>
      <c r="J152" s="124"/>
    </row>
    <row r="153" spans="1:10" ht="27" customHeight="1" x14ac:dyDescent="0.25">
      <c r="A153" s="7" t="s">
        <v>113</v>
      </c>
      <c r="B153" s="126" t="s">
        <v>208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s="172" customFormat="1" ht="20.100000000000001" customHeight="1" x14ac:dyDescent="0.25">
      <c r="B154" s="392"/>
      <c r="F154" s="393"/>
      <c r="G154" s="393"/>
      <c r="H154" s="393"/>
      <c r="I154" s="393"/>
      <c r="J154" s="393"/>
    </row>
    <row r="155" spans="1:10" s="239" customFormat="1" ht="36" customHeight="1" thickBot="1" x14ac:dyDescent="0.3">
      <c r="B155" s="240" t="s">
        <v>242</v>
      </c>
      <c r="C155" s="240"/>
      <c r="D155" s="240"/>
      <c r="E155" s="240"/>
      <c r="F155" s="240"/>
      <c r="G155" s="240"/>
      <c r="H155" s="240"/>
      <c r="I155" s="240"/>
    </row>
    <row r="156" spans="1:10" s="129" customFormat="1" ht="36" customHeight="1" thickBot="1" x14ac:dyDescent="0.3">
      <c r="B156" s="241" t="s">
        <v>243</v>
      </c>
      <c r="C156" s="242"/>
      <c r="D156" s="242"/>
      <c r="E156" s="242"/>
      <c r="F156" s="242"/>
      <c r="G156" s="242"/>
      <c r="H156" s="242"/>
      <c r="I156" s="243"/>
    </row>
    <row r="157" spans="1:10" ht="83.25" customHeight="1" thickBot="1" x14ac:dyDescent="0.3">
      <c r="A157" s="9"/>
      <c r="B157" s="404" t="s">
        <v>244</v>
      </c>
      <c r="C157" s="405"/>
      <c r="D157" s="406" t="s">
        <v>245</v>
      </c>
      <c r="E157" s="407"/>
      <c r="F157" s="408"/>
      <c r="G157" s="247" t="s">
        <v>246</v>
      </c>
      <c r="H157" s="247"/>
      <c r="I157" s="248"/>
      <c r="J157" s="9"/>
    </row>
    <row r="158" spans="1:10" ht="36" customHeight="1" x14ac:dyDescent="0.25">
      <c r="A158" s="9"/>
      <c r="B158" s="409" t="s">
        <v>247</v>
      </c>
      <c r="C158" s="410"/>
      <c r="D158" s="411" t="s">
        <v>248</v>
      </c>
      <c r="E158" s="412"/>
      <c r="F158" s="412"/>
      <c r="G158" s="413">
        <v>2190</v>
      </c>
      <c r="H158" s="251"/>
      <c r="I158" s="253"/>
      <c r="J158" s="9"/>
    </row>
    <row r="159" spans="1:10" ht="36" customHeight="1" x14ac:dyDescent="0.25">
      <c r="A159" s="9"/>
      <c r="B159" s="414" t="s">
        <v>249</v>
      </c>
      <c r="C159" s="415"/>
      <c r="D159" s="416"/>
      <c r="E159" s="417"/>
      <c r="F159" s="417"/>
      <c r="G159" s="418">
        <v>1590</v>
      </c>
      <c r="H159" s="256"/>
      <c r="I159" s="258"/>
      <c r="J159" s="9"/>
    </row>
    <row r="160" spans="1:10" ht="36" customHeight="1" x14ac:dyDescent="0.25">
      <c r="A160" s="9"/>
      <c r="B160" s="414" t="s">
        <v>250</v>
      </c>
      <c r="C160" s="415"/>
      <c r="D160" s="416"/>
      <c r="E160" s="417"/>
      <c r="F160" s="417"/>
      <c r="G160" s="418">
        <v>1440</v>
      </c>
      <c r="H160" s="256"/>
      <c r="I160" s="258"/>
      <c r="J160" s="9"/>
    </row>
    <row r="161" spans="1:10" ht="54" customHeight="1" thickBot="1" x14ac:dyDescent="0.3">
      <c r="A161" s="9"/>
      <c r="B161" s="419" t="s">
        <v>251</v>
      </c>
      <c r="C161" s="420"/>
      <c r="D161" s="421"/>
      <c r="E161" s="422"/>
      <c r="F161" s="422"/>
      <c r="G161" s="423">
        <v>1290</v>
      </c>
      <c r="H161" s="424"/>
      <c r="I161" s="425"/>
      <c r="J161" s="9"/>
    </row>
    <row r="162" spans="1:10" ht="40.5" customHeight="1" x14ac:dyDescent="0.25">
      <c r="A162" s="7"/>
      <c r="B162" s="128" t="s">
        <v>209</v>
      </c>
      <c r="C162" s="128"/>
      <c r="D162" s="128"/>
      <c r="E162" s="128"/>
      <c r="F162" s="128"/>
      <c r="G162" s="128"/>
      <c r="H162" s="128"/>
      <c r="I162" s="128"/>
      <c r="J162" s="128"/>
    </row>
    <row r="163" spans="1:10" ht="23.25" x14ac:dyDescent="0.25">
      <c r="A163" s="344" t="s">
        <v>320</v>
      </c>
      <c r="B163" s="344"/>
      <c r="C163" s="344"/>
      <c r="D163" s="344"/>
      <c r="E163" s="344"/>
      <c r="F163" s="344"/>
      <c r="G163" s="344"/>
      <c r="H163" s="344"/>
      <c r="I163" s="9"/>
      <c r="J163" s="9"/>
    </row>
    <row r="164" spans="1:10" ht="25.5" x14ac:dyDescent="0.35">
      <c r="A164" s="345" t="s">
        <v>321</v>
      </c>
      <c r="B164" s="345"/>
      <c r="C164" s="345"/>
      <c r="D164" s="345"/>
      <c r="E164" s="346" t="s">
        <v>322</v>
      </c>
      <c r="F164" s="347"/>
      <c r="G164" s="347"/>
      <c r="H164" s="9"/>
      <c r="I164" s="9"/>
      <c r="J164" s="9"/>
    </row>
    <row r="165" spans="1:10" ht="25.5" x14ac:dyDescent="0.35">
      <c r="A165" s="348" t="s">
        <v>323</v>
      </c>
      <c r="B165" s="348"/>
      <c r="C165" s="348"/>
      <c r="D165" s="348"/>
      <c r="E165" s="349">
        <v>1</v>
      </c>
      <c r="F165" s="347"/>
      <c r="G165" s="347"/>
      <c r="H165" s="9"/>
      <c r="I165" s="9"/>
      <c r="J165" s="9"/>
    </row>
    <row r="166" spans="1:10" ht="25.5" x14ac:dyDescent="0.35">
      <c r="A166" s="348">
        <v>2</v>
      </c>
      <c r="B166" s="348"/>
      <c r="C166" s="348"/>
      <c r="D166" s="348"/>
      <c r="E166" s="350">
        <v>1.1000000000000001</v>
      </c>
      <c r="F166" s="347"/>
      <c r="G166" s="347"/>
      <c r="H166" s="9"/>
      <c r="I166" s="9"/>
      <c r="J166" s="9"/>
    </row>
    <row r="167" spans="1:10" ht="25.5" x14ac:dyDescent="0.35">
      <c r="A167" s="348">
        <v>3</v>
      </c>
      <c r="B167" s="348"/>
      <c r="C167" s="348"/>
      <c r="D167" s="348"/>
      <c r="E167" s="350">
        <v>1.2</v>
      </c>
      <c r="F167" s="347"/>
      <c r="G167" s="347"/>
      <c r="H167" s="9"/>
      <c r="I167" s="9"/>
      <c r="J167" s="9"/>
    </row>
    <row r="168" spans="1:10" ht="25.5" x14ac:dyDescent="0.35">
      <c r="A168" s="348" t="s">
        <v>324</v>
      </c>
      <c r="B168" s="348"/>
      <c r="C168" s="348"/>
      <c r="D168" s="348"/>
      <c r="E168" s="350">
        <v>1.25</v>
      </c>
      <c r="F168" s="347"/>
      <c r="G168" s="347"/>
      <c r="H168" s="9"/>
      <c r="I168" s="9"/>
      <c r="J168" s="9"/>
    </row>
    <row r="169" spans="1:10" ht="25.5" x14ac:dyDescent="0.35">
      <c r="A169" s="348" t="s">
        <v>325</v>
      </c>
      <c r="B169" s="348"/>
      <c r="C169" s="348"/>
      <c r="D169" s="348"/>
      <c r="E169" s="350">
        <v>1.3</v>
      </c>
      <c r="F169" s="347"/>
      <c r="G169" s="347"/>
      <c r="H169" s="9"/>
      <c r="I169" s="9"/>
      <c r="J169" s="9"/>
    </row>
    <row r="170" spans="1:10" ht="25.5" x14ac:dyDescent="0.35">
      <c r="A170" s="348" t="s">
        <v>326</v>
      </c>
      <c r="B170" s="348"/>
      <c r="C170" s="348"/>
      <c r="D170" s="348"/>
      <c r="E170" s="350">
        <v>1.35</v>
      </c>
      <c r="F170" s="347"/>
      <c r="G170" s="347"/>
      <c r="H170" s="9"/>
      <c r="I170" s="9"/>
      <c r="J170" s="9"/>
    </row>
    <row r="171" spans="1:10" ht="25.5" x14ac:dyDescent="0.35">
      <c r="A171" s="348" t="s">
        <v>327</v>
      </c>
      <c r="B171" s="348"/>
      <c r="C171" s="348"/>
      <c r="D171" s="348"/>
      <c r="E171" s="350">
        <v>1.4</v>
      </c>
      <c r="F171" s="347"/>
      <c r="G171" s="347"/>
      <c r="H171" s="9"/>
      <c r="I171" s="9"/>
      <c r="J171" s="9"/>
    </row>
    <row r="172" spans="1:10" ht="25.5" x14ac:dyDescent="0.35">
      <c r="A172" s="348" t="s">
        <v>328</v>
      </c>
      <c r="B172" s="348"/>
      <c r="C172" s="348"/>
      <c r="D172" s="348"/>
      <c r="E172" s="350">
        <v>1.45</v>
      </c>
      <c r="F172" s="347"/>
      <c r="G172" s="347"/>
      <c r="H172" s="9"/>
      <c r="I172" s="9"/>
      <c r="J172" s="9"/>
    </row>
    <row r="173" spans="1:10" ht="25.5" x14ac:dyDescent="0.35">
      <c r="A173" s="348" t="s">
        <v>329</v>
      </c>
      <c r="B173" s="348"/>
      <c r="C173" s="348"/>
      <c r="D173" s="348"/>
      <c r="E173" s="350">
        <v>1.5</v>
      </c>
      <c r="F173" s="347"/>
      <c r="G173" s="347"/>
      <c r="H173" s="9"/>
      <c r="I173" s="9"/>
      <c r="J173" s="9"/>
    </row>
    <row r="174" spans="1:10" ht="25.5" x14ac:dyDescent="0.35">
      <c r="A174" s="348" t="s">
        <v>330</v>
      </c>
      <c r="B174" s="348"/>
      <c r="C174" s="348"/>
      <c r="D174" s="348"/>
      <c r="E174" s="350">
        <v>2</v>
      </c>
      <c r="F174" s="347"/>
      <c r="G174" s="347"/>
      <c r="H174" s="9"/>
      <c r="I174" s="9"/>
      <c r="J174" s="9"/>
    </row>
    <row r="175" spans="1:10" ht="53.25" customHeight="1" x14ac:dyDescent="0.25">
      <c r="A175" s="351" t="s">
        <v>331</v>
      </c>
      <c r="B175" s="351"/>
      <c r="C175" s="351"/>
      <c r="D175" s="351"/>
      <c r="E175" s="351"/>
      <c r="F175" s="351"/>
      <c r="G175" s="351"/>
      <c r="H175" s="351"/>
      <c r="I175" s="9"/>
      <c r="J175" s="9"/>
    </row>
  </sheetData>
  <sheetProtection selectLockedCells="1" selectUnlockedCells="1"/>
  <mergeCells count="307">
    <mergeCell ref="A174:D174"/>
    <mergeCell ref="A175:H175"/>
    <mergeCell ref="A168:D168"/>
    <mergeCell ref="A169:D169"/>
    <mergeCell ref="A170:D170"/>
    <mergeCell ref="A171:D171"/>
    <mergeCell ref="A172:D172"/>
    <mergeCell ref="A173:D173"/>
    <mergeCell ref="B162:J162"/>
    <mergeCell ref="A163:H163"/>
    <mergeCell ref="A164:D164"/>
    <mergeCell ref="A165:D165"/>
    <mergeCell ref="A166:D166"/>
    <mergeCell ref="A167:D167"/>
    <mergeCell ref="B158:C158"/>
    <mergeCell ref="D158:F161"/>
    <mergeCell ref="G158:I158"/>
    <mergeCell ref="B159:C159"/>
    <mergeCell ref="G159:I159"/>
    <mergeCell ref="B160:C160"/>
    <mergeCell ref="G160:I160"/>
    <mergeCell ref="B161:C161"/>
    <mergeCell ref="G161:I161"/>
    <mergeCell ref="B150:E150"/>
    <mergeCell ref="B152:J152"/>
    <mergeCell ref="B153:J153"/>
    <mergeCell ref="B155:I155"/>
    <mergeCell ref="B156:I156"/>
    <mergeCell ref="B157:C157"/>
    <mergeCell ref="D157:F157"/>
    <mergeCell ref="G157:I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8"/>
    <mergeCell ref="B128:E128"/>
    <mergeCell ref="B129:E129"/>
    <mergeCell ref="F129:J129"/>
    <mergeCell ref="B130:E130"/>
    <mergeCell ref="F130:J130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14:E114"/>
    <mergeCell ref="F114:J114"/>
    <mergeCell ref="B115:E115"/>
    <mergeCell ref="F115:J115"/>
    <mergeCell ref="B116:J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9"/>
      <c r="G19" s="390"/>
      <c r="H19" s="390"/>
      <c r="I19" s="390"/>
      <c r="J19" s="391"/>
    </row>
    <row r="20" spans="1:10" ht="36" customHeight="1" x14ac:dyDescent="0.25">
      <c r="A20" s="7"/>
      <c r="B20" s="52" t="s">
        <v>364</v>
      </c>
      <c r="C20" s="53"/>
      <c r="D20" s="53"/>
      <c r="E20" s="53"/>
      <c r="F20" s="143">
        <v>23760</v>
      </c>
      <c r="G20" s="144"/>
      <c r="H20" s="144"/>
      <c r="I20" s="144"/>
      <c r="J20" s="145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373">
        <v>1440</v>
      </c>
      <c r="G21" s="153"/>
      <c r="H21" s="153"/>
      <c r="I21" s="153"/>
      <c r="J21" s="154"/>
    </row>
    <row r="22" spans="1:10" ht="24" thickBot="1" x14ac:dyDescent="0.3">
      <c r="A22" s="7"/>
      <c r="B22" s="27"/>
      <c r="C22" s="38"/>
      <c r="D22" s="38"/>
      <c r="E22" s="39"/>
      <c r="F22" s="158"/>
      <c r="G22" s="159"/>
      <c r="H22" s="159"/>
      <c r="I22" s="159"/>
      <c r="J22" s="160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3024 до 32580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9360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936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2340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5688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7812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26568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21254.400000000001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18792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17352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32580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8460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3024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13104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11340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32580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4608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37440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30240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46080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12744</v>
      </c>
      <c r="G97" s="212">
        <f>H97*1.1</f>
        <v>11682.000000000002</v>
      </c>
      <c r="H97" s="212">
        <v>10620</v>
      </c>
      <c r="I97" s="212">
        <f>H97*0.75</f>
        <v>7965</v>
      </c>
      <c r="J97" s="213">
        <f>H97*0.5</f>
        <v>5310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9432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10620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18144</v>
      </c>
      <c r="G100" s="212">
        <f>H100*1.1</f>
        <v>16632</v>
      </c>
      <c r="H100" s="212">
        <v>15120</v>
      </c>
      <c r="I100" s="212">
        <f>H100*0.75</f>
        <v>11340</v>
      </c>
      <c r="J100" s="213">
        <f>H100*0.5</f>
        <v>7560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13680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15120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10620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255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6" activePane="bottomLeft" state="frozen"/>
      <selection activeCell="B11" sqref="B11:E11"/>
      <selection pane="bottomLeft" activeCell="N57" sqref="N57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3024 до 74880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11376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35280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42336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18792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17352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32580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74880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17064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14760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42372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4608</v>
      </c>
      <c r="G83" s="68"/>
      <c r="H83" s="68"/>
      <c r="I83" s="68"/>
      <c r="J83" s="69"/>
    </row>
    <row r="84" spans="1:10" ht="37.5" customHeight="1" x14ac:dyDescent="0.25">
      <c r="A84" s="7"/>
      <c r="B84" s="76" t="s">
        <v>173</v>
      </c>
      <c r="C84" s="77"/>
      <c r="D84" s="77"/>
      <c r="E84" s="54"/>
      <c r="F84" s="67">
        <v>5976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39780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23400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16560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49680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59616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26640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24480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19224</v>
      </c>
      <c r="G104" s="212">
        <f>H104*1.1</f>
        <v>17622</v>
      </c>
      <c r="H104" s="212">
        <v>16020</v>
      </c>
      <c r="I104" s="212">
        <f>H104*0.75</f>
        <v>12015</v>
      </c>
      <c r="J104" s="213">
        <f>H104*0.5</f>
        <v>8010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18864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27648</v>
      </c>
      <c r="G107" s="212">
        <f>H107*1.1</f>
        <v>25344.000000000004</v>
      </c>
      <c r="H107" s="212">
        <v>23040</v>
      </c>
      <c r="I107" s="212">
        <f>H107*0.75</f>
        <v>17280</v>
      </c>
      <c r="J107" s="213">
        <f>H107*0.5</f>
        <v>11520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26640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15120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17">
        <f>H110*1.2</f>
        <v>19224</v>
      </c>
      <c r="G110" s="117">
        <f>H110*1.1</f>
        <v>17622</v>
      </c>
      <c r="H110" s="117">
        <v>16020</v>
      </c>
      <c r="I110" s="117">
        <f>H110*0.75</f>
        <v>12015</v>
      </c>
      <c r="J110" s="117">
        <f>H110*0.5</f>
        <v>8010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4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x14ac:dyDescent="0.25">
      <c r="A20" s="7"/>
      <c r="B20" s="52" t="s">
        <v>364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3024 до 30600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9360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936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2340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8856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4968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21240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25488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4248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4248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3024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10620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30600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3564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12150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30240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36288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11059.199999999999</v>
      </c>
      <c r="G97" s="212">
        <f>H97*1.1</f>
        <v>10137.6</v>
      </c>
      <c r="H97" s="212">
        <v>9216</v>
      </c>
      <c r="I97" s="212">
        <f>H97*0.75</f>
        <v>6912</v>
      </c>
      <c r="J97" s="213">
        <f>H97*0.5</f>
        <v>4608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7812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15552</v>
      </c>
      <c r="G100" s="212">
        <f>H100*1.1</f>
        <v>14256.000000000002</v>
      </c>
      <c r="H100" s="212">
        <v>12960</v>
      </c>
      <c r="I100" s="212">
        <f>H100*0.75</f>
        <v>9720</v>
      </c>
      <c r="J100" s="213">
        <f>H100*0.5</f>
        <v>6480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11520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9216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255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105" activePane="bottomLeft" state="frozen"/>
      <selection activeCell="B11" sqref="B11:E11"/>
      <selection pane="bottomLeft" activeCell="B134" sqref="B134:E134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76053.599999999991</v>
      </c>
      <c r="G9" s="33">
        <f>H9*1.1</f>
        <v>69715.8</v>
      </c>
      <c r="H9" s="33">
        <v>63378</v>
      </c>
      <c r="I9" s="33">
        <f>H9*0.75</f>
        <v>47533.5</v>
      </c>
      <c r="J9" s="33">
        <f>H9*0.5</f>
        <v>31689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129340.79999999999</v>
      </c>
      <c r="G10" s="37">
        <f>H10*1.1</f>
        <v>118562.40000000001</v>
      </c>
      <c r="H10" s="37">
        <v>107784</v>
      </c>
      <c r="I10" s="37">
        <f>H10*0.75</f>
        <v>80838</v>
      </c>
      <c r="J10" s="37">
        <f>H10*0.5</f>
        <v>53892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86680.8</v>
      </c>
      <c r="G12" s="33">
        <f>H12*1.1</f>
        <v>79457.400000000009</v>
      </c>
      <c r="H12" s="33">
        <v>72234</v>
      </c>
      <c r="I12" s="33">
        <f>H12*0.75</f>
        <v>54175.5</v>
      </c>
      <c r="J12" s="33">
        <f>H12*0.5</f>
        <v>36117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147398.39999999999</v>
      </c>
      <c r="G13" s="37">
        <f>H13*1.1</f>
        <v>135115.20000000001</v>
      </c>
      <c r="H13" s="37">
        <v>122832</v>
      </c>
      <c r="I13" s="37">
        <f>H13*0.75</f>
        <v>92124</v>
      </c>
      <c r="J13" s="37">
        <f>H13*0.5</f>
        <v>61416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14058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24480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1548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356400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28512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42768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57024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71280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85536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114048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128304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142560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156816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171072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185328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199584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228096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242352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256608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270864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285120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299376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313632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327888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342144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356400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264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265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266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65" t="s">
        <v>267</v>
      </c>
      <c r="B72" s="366"/>
      <c r="C72" s="367"/>
      <c r="D72" s="367"/>
      <c r="E72" s="367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76053.599999999991</v>
      </c>
      <c r="G73" s="33">
        <f>H73*1.1</f>
        <v>69715.8</v>
      </c>
      <c r="H73" s="33">
        <v>63378</v>
      </c>
      <c r="I73" s="33">
        <f>H73*0.75</f>
        <v>47533.5</v>
      </c>
      <c r="J73" s="33">
        <f>H73*0.5</f>
        <v>31689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86680.8</v>
      </c>
      <c r="G75" s="33">
        <f>H75*1.1</f>
        <v>79457.400000000009</v>
      </c>
      <c r="H75" s="33">
        <v>72234</v>
      </c>
      <c r="I75" s="33">
        <f>H75*0.75</f>
        <v>54175.5</v>
      </c>
      <c r="J75" s="33">
        <f>H75*0.5</f>
        <v>36117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1548</v>
      </c>
      <c r="G77" s="368"/>
      <c r="H77" s="368"/>
      <c r="I77" s="368"/>
      <c r="J77" s="369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70" t="str">
        <f>"Цена от "&amp;MIN(F80:F104)&amp;" до "&amp;MAX(F80:F104)</f>
        <v>Цена от 14256 до 356400</v>
      </c>
      <c r="G79" s="371"/>
      <c r="H79" s="371"/>
      <c r="I79" s="371"/>
      <c r="J79" s="372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14256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28512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42768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57024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71280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85536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99792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114048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128304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142560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156816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171072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185328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199584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213840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228096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242352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256608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270864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285120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299376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313632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327888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342144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295</v>
      </c>
      <c r="C104" s="53"/>
      <c r="D104" s="53"/>
      <c r="E104" s="53"/>
      <c r="F104" s="58">
        <v>356400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1980 до 61740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8856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210</v>
      </c>
      <c r="C107" s="77"/>
      <c r="D107" s="77"/>
      <c r="E107" s="54"/>
      <c r="F107" s="67">
        <v>2700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61740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13140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36540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1980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1980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3960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5940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41940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194" t="s">
        <v>211</v>
      </c>
      <c r="C118" s="195"/>
      <c r="D118" s="195"/>
      <c r="E118" s="196"/>
      <c r="F118" s="205" t="str">
        <f>"Цена от "&amp;MIN(F120,F124:F137)&amp;" до "&amp;MAX(F120,F124:F137)</f>
        <v>Цена от 3240 до 787140</v>
      </c>
      <c r="G118" s="206"/>
      <c r="H118" s="206"/>
      <c r="I118" s="206"/>
      <c r="J118" s="207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80640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8064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158</v>
      </c>
      <c r="C122" s="77"/>
      <c r="D122" s="77"/>
      <c r="E122" s="54"/>
      <c r="F122" s="67">
        <v>20160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36" customHeight="1" x14ac:dyDescent="0.25">
      <c r="A124" s="7" t="s">
        <v>111</v>
      </c>
      <c r="B124" s="76" t="s">
        <v>159</v>
      </c>
      <c r="C124" s="77"/>
      <c r="D124" s="77"/>
      <c r="E124" s="54"/>
      <c r="F124" s="67">
        <v>115740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52" t="s">
        <v>160</v>
      </c>
      <c r="C125" s="96"/>
      <c r="D125" s="96"/>
      <c r="E125" s="97"/>
      <c r="F125" s="67">
        <v>83340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312</v>
      </c>
      <c r="C126" s="77"/>
      <c r="D126" s="77"/>
      <c r="E126" s="54"/>
      <c r="F126" s="67">
        <v>787140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161</v>
      </c>
      <c r="C127" s="77"/>
      <c r="D127" s="77"/>
      <c r="E127" s="54"/>
      <c r="F127" s="67">
        <v>256140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162</v>
      </c>
      <c r="C128" s="77"/>
      <c r="D128" s="77"/>
      <c r="E128" s="54"/>
      <c r="F128" s="67">
        <v>67140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163</v>
      </c>
      <c r="C129" s="77"/>
      <c r="D129" s="77"/>
      <c r="E129" s="54"/>
      <c r="F129" s="67">
        <v>80568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164</v>
      </c>
      <c r="C130" s="77"/>
      <c r="D130" s="77"/>
      <c r="E130" s="54"/>
      <c r="F130" s="67">
        <v>122940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165</v>
      </c>
      <c r="C131" s="77"/>
      <c r="D131" s="77"/>
      <c r="E131" s="54"/>
      <c r="F131" s="67">
        <v>164340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166</v>
      </c>
      <c r="C132" s="77"/>
      <c r="D132" s="77"/>
      <c r="E132" s="54"/>
      <c r="F132" s="67">
        <v>268740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167</v>
      </c>
      <c r="C133" s="77"/>
      <c r="D133" s="77"/>
      <c r="E133" s="54"/>
      <c r="F133" s="67">
        <v>115560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168</v>
      </c>
      <c r="C134" s="79"/>
      <c r="D134" s="79"/>
      <c r="E134" s="36"/>
      <c r="F134" s="67">
        <v>3240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169</v>
      </c>
      <c r="C135" s="77"/>
      <c r="D135" s="77"/>
      <c r="E135" s="54"/>
      <c r="F135" s="67">
        <v>54540</v>
      </c>
      <c r="G135" s="68"/>
      <c r="H135" s="68"/>
      <c r="I135" s="68"/>
      <c r="J135" s="69"/>
    </row>
    <row r="136" spans="1:10" ht="36" customHeight="1" x14ac:dyDescent="0.25">
      <c r="B136" s="76" t="s">
        <v>170</v>
      </c>
      <c r="C136" s="77"/>
      <c r="D136" s="77"/>
      <c r="E136" s="54"/>
      <c r="F136" s="67">
        <v>45540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172</v>
      </c>
      <c r="C137" s="77"/>
      <c r="D137" s="77"/>
      <c r="E137" s="54"/>
      <c r="F137" s="67">
        <v>59940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173</v>
      </c>
      <c r="C138" s="77"/>
      <c r="D138" s="77"/>
      <c r="E138" s="54"/>
      <c r="F138" s="67">
        <v>8856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174</v>
      </c>
      <c r="C139" s="77"/>
      <c r="D139" s="77"/>
      <c r="E139" s="54"/>
      <c r="F139" s="67">
        <v>75060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175</v>
      </c>
      <c r="C140" s="77"/>
      <c r="D140" s="77"/>
      <c r="E140" s="53"/>
      <c r="F140" s="67">
        <v>60030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176</v>
      </c>
      <c r="C141" s="77"/>
      <c r="D141" s="77"/>
      <c r="E141" s="54"/>
      <c r="F141" s="67">
        <v>197280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177</v>
      </c>
      <c r="C142" s="77"/>
      <c r="D142" s="77"/>
      <c r="E142" s="54"/>
      <c r="F142" s="67">
        <v>141840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178</v>
      </c>
      <c r="C143" s="77"/>
      <c r="D143" s="77"/>
      <c r="E143" s="54"/>
      <c r="F143" s="67">
        <v>435600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179</v>
      </c>
      <c r="C144" s="77"/>
      <c r="D144" s="77"/>
      <c r="E144" s="54"/>
      <c r="F144" s="67">
        <v>114480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84" t="s">
        <v>180</v>
      </c>
      <c r="C145" s="85"/>
      <c r="D145" s="85"/>
      <c r="E145" s="86"/>
      <c r="F145" s="67">
        <v>137376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181</v>
      </c>
      <c r="C146" s="77"/>
      <c r="D146" s="77"/>
      <c r="E146" s="54"/>
      <c r="F146" s="67">
        <v>209520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182</v>
      </c>
      <c r="C147" s="77"/>
      <c r="D147" s="77"/>
      <c r="E147" s="54"/>
      <c r="F147" s="67">
        <v>280080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183</v>
      </c>
      <c r="C148" s="77"/>
      <c r="D148" s="77"/>
      <c r="E148" s="54"/>
      <c r="F148" s="67">
        <v>457200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8" t="s">
        <v>184</v>
      </c>
      <c r="C149" s="79"/>
      <c r="D149" s="79"/>
      <c r="E149" s="36"/>
      <c r="F149" s="67">
        <v>5760</v>
      </c>
      <c r="G149" s="68"/>
      <c r="H149" s="68"/>
      <c r="I149" s="68"/>
      <c r="J149" s="69"/>
    </row>
    <row r="150" spans="1:10" ht="36" customHeight="1" thickBot="1" x14ac:dyDescent="0.3">
      <c r="A150" s="7" t="s">
        <v>113</v>
      </c>
      <c r="B150" s="76" t="s">
        <v>186</v>
      </c>
      <c r="C150" s="77"/>
      <c r="D150" s="77"/>
      <c r="E150" s="54"/>
      <c r="F150" s="67">
        <v>102240</v>
      </c>
      <c r="G150" s="68"/>
      <c r="H150" s="68"/>
      <c r="I150" s="68"/>
      <c r="J150" s="69"/>
    </row>
    <row r="151" spans="1:10" ht="22.5" customHeight="1" x14ac:dyDescent="0.25">
      <c r="A151" s="7" t="s">
        <v>111</v>
      </c>
      <c r="B151" s="104" t="s">
        <v>188</v>
      </c>
      <c r="C151" s="105"/>
      <c r="D151" s="105"/>
      <c r="E151" s="105"/>
      <c r="F151" s="105"/>
      <c r="G151" s="105"/>
      <c r="H151" s="105"/>
      <c r="I151" s="105"/>
      <c r="J151" s="106"/>
    </row>
    <row r="152" spans="1:10" ht="36" customHeight="1" thickBot="1" x14ac:dyDescent="0.3">
      <c r="A152" s="7"/>
      <c r="B152" s="52" t="s">
        <v>171</v>
      </c>
      <c r="C152" s="96"/>
      <c r="D152" s="96"/>
      <c r="E152" s="97"/>
      <c r="F152" s="67">
        <v>40</v>
      </c>
      <c r="G152" s="68"/>
      <c r="H152" s="68"/>
      <c r="I152" s="68"/>
      <c r="J152" s="69"/>
    </row>
    <row r="153" spans="1:10" ht="36" customHeight="1" thickBot="1" x14ac:dyDescent="0.3">
      <c r="A153" s="7"/>
      <c r="B153" s="98" t="s">
        <v>187</v>
      </c>
      <c r="C153" s="99"/>
      <c r="D153" s="99"/>
      <c r="E153" s="100"/>
      <c r="F153" s="101"/>
      <c r="G153" s="102"/>
      <c r="H153" s="102"/>
      <c r="I153" s="102"/>
      <c r="J153" s="103"/>
    </row>
    <row r="154" spans="1:10" ht="36" customHeight="1" thickBot="1" x14ac:dyDescent="0.3">
      <c r="A154" s="7"/>
      <c r="B154" s="167" t="s">
        <v>188</v>
      </c>
      <c r="C154" s="168"/>
      <c r="D154" s="168"/>
      <c r="E154" s="168"/>
      <c r="F154" s="168"/>
      <c r="G154" s="168"/>
      <c r="H154" s="168"/>
      <c r="I154" s="168"/>
      <c r="J154" s="169"/>
    </row>
    <row r="155" spans="1:10" ht="36" customHeight="1" x14ac:dyDescent="0.25">
      <c r="A155" s="7"/>
      <c r="B155" s="107" t="s">
        <v>189</v>
      </c>
      <c r="C155" s="108"/>
      <c r="D155" s="108"/>
      <c r="E155" s="109"/>
      <c r="F155" s="67">
        <v>60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190</v>
      </c>
      <c r="C156" s="77"/>
      <c r="D156" s="77"/>
      <c r="E156" s="54"/>
      <c r="F156" s="67">
        <v>99</v>
      </c>
      <c r="G156" s="68"/>
      <c r="H156" s="68"/>
      <c r="I156" s="68"/>
      <c r="J156" s="69"/>
    </row>
    <row r="157" spans="1:10" ht="36" customHeight="1" thickBot="1" x14ac:dyDescent="0.3">
      <c r="A157" s="7"/>
      <c r="B157" s="76" t="s">
        <v>191</v>
      </c>
      <c r="C157" s="77"/>
      <c r="D157" s="77"/>
      <c r="E157" s="54"/>
      <c r="F157" s="67">
        <v>150</v>
      </c>
      <c r="G157" s="68"/>
      <c r="H157" s="68"/>
      <c r="I157" s="68"/>
      <c r="J157" s="69"/>
    </row>
    <row r="158" spans="1:10" ht="36" customHeight="1" thickBot="1" x14ac:dyDescent="0.3">
      <c r="A158" s="7"/>
      <c r="B158" s="18" t="s">
        <v>192</v>
      </c>
      <c r="C158" s="19"/>
      <c r="D158" s="19"/>
      <c r="E158" s="20"/>
      <c r="F158" s="205"/>
      <c r="G158" s="206"/>
      <c r="H158" s="206"/>
      <c r="I158" s="206"/>
      <c r="J158" s="207"/>
    </row>
    <row r="159" spans="1:10" ht="36" customHeight="1" x14ac:dyDescent="0.25">
      <c r="A159" s="7" t="s">
        <v>111</v>
      </c>
      <c r="B159" s="76" t="s">
        <v>252</v>
      </c>
      <c r="C159" s="77"/>
      <c r="D159" s="77"/>
      <c r="E159" s="54"/>
      <c r="F159" s="67">
        <v>34560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313</v>
      </c>
      <c r="C160" s="77"/>
      <c r="D160" s="77"/>
      <c r="E160" s="54"/>
      <c r="F160" s="67">
        <v>34560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314</v>
      </c>
      <c r="C161" s="77"/>
      <c r="D161" s="77"/>
      <c r="E161" s="54"/>
      <c r="F161" s="67">
        <v>59040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315</v>
      </c>
      <c r="C162" s="77"/>
      <c r="D162" s="77"/>
      <c r="E162" s="54"/>
      <c r="F162" s="67">
        <v>59040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199</v>
      </c>
      <c r="C163" s="77"/>
      <c r="D163" s="77"/>
      <c r="E163" s="54"/>
      <c r="F163" s="67">
        <v>34560</v>
      </c>
      <c r="G163" s="68"/>
      <c r="H163" s="68"/>
      <c r="I163" s="68"/>
      <c r="J163" s="69"/>
    </row>
    <row r="164" spans="1:10" ht="54" customHeight="1" thickBot="1" x14ac:dyDescent="0.3">
      <c r="A164" s="7"/>
      <c r="B164" s="161" t="s">
        <v>200</v>
      </c>
      <c r="C164" s="162"/>
      <c r="D164" s="162"/>
      <c r="E164" s="163"/>
      <c r="F164" s="101"/>
      <c r="G164" s="102"/>
      <c r="H164" s="102"/>
      <c r="I164" s="102"/>
      <c r="J164" s="103"/>
    </row>
    <row r="165" spans="1:10" ht="28.5" customHeight="1" thickBot="1" x14ac:dyDescent="0.3">
      <c r="A165" s="7"/>
      <c r="B165" s="327" t="s">
        <v>188</v>
      </c>
      <c r="C165" s="328"/>
      <c r="D165" s="328"/>
      <c r="E165" s="328"/>
      <c r="F165" s="328"/>
      <c r="G165" s="328"/>
      <c r="H165" s="328"/>
      <c r="I165" s="328"/>
      <c r="J165" s="329"/>
    </row>
    <row r="166" spans="1:10" ht="28.5" customHeight="1" x14ac:dyDescent="0.25">
      <c r="A166" s="7"/>
      <c r="B166" s="78" t="s">
        <v>201</v>
      </c>
      <c r="C166" s="79"/>
      <c r="D166" s="79"/>
      <c r="E166" s="36"/>
      <c r="F166" s="80">
        <v>90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202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203</v>
      </c>
      <c r="C168" s="77"/>
      <c r="D168" s="77"/>
      <c r="E168" s="54"/>
      <c r="F168" s="67">
        <v>60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204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205</v>
      </c>
      <c r="C170" s="77"/>
      <c r="D170" s="77"/>
      <c r="E170" s="54"/>
      <c r="F170" s="67">
        <v>90</v>
      </c>
      <c r="G170" s="68"/>
      <c r="H170" s="68"/>
      <c r="I170" s="68"/>
      <c r="J170" s="69"/>
    </row>
    <row r="171" spans="1:10" ht="24" customHeight="1" thickBot="1" x14ac:dyDescent="0.3">
      <c r="A171" s="7" t="s">
        <v>111</v>
      </c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21"/>
      <c r="C172" s="122"/>
      <c r="D172" s="122"/>
      <c r="E172" s="122"/>
      <c r="F172" s="123"/>
      <c r="G172" s="123"/>
      <c r="H172" s="123"/>
      <c r="I172" s="123"/>
      <c r="J172" s="123"/>
    </row>
    <row r="173" spans="1:10" ht="67.5" customHeight="1" x14ac:dyDescent="0.25">
      <c r="A173" s="7"/>
      <c r="B173" s="124" t="s">
        <v>480</v>
      </c>
      <c r="C173" s="124"/>
      <c r="D173" s="124"/>
      <c r="E173" s="124"/>
      <c r="F173" s="124"/>
      <c r="G173" s="124"/>
      <c r="H173" s="124"/>
      <c r="I173" s="124"/>
      <c r="J173" s="124"/>
    </row>
    <row r="174" spans="1:10" ht="27" customHeight="1" x14ac:dyDescent="0.25">
      <c r="A174" s="7" t="s">
        <v>113</v>
      </c>
      <c r="B174" s="126" t="s">
        <v>208</v>
      </c>
      <c r="C174" s="126"/>
      <c r="D174" s="126"/>
      <c r="E174" s="126"/>
      <c r="F174" s="126"/>
      <c r="G174" s="126"/>
      <c r="H174" s="126"/>
      <c r="I174" s="126"/>
      <c r="J174" s="126"/>
    </row>
    <row r="175" spans="1:10" s="172" customFormat="1" ht="20.100000000000001" customHeight="1" x14ac:dyDescent="0.25">
      <c r="B175" s="392"/>
      <c r="F175" s="393"/>
      <c r="G175" s="393"/>
      <c r="H175" s="393"/>
      <c r="I175" s="393"/>
      <c r="J175" s="393"/>
    </row>
    <row r="176" spans="1:10" s="239" customFormat="1" ht="36" customHeight="1" thickBot="1" x14ac:dyDescent="0.3">
      <c r="B176" s="240" t="s">
        <v>242</v>
      </c>
      <c r="C176" s="240"/>
      <c r="D176" s="240"/>
      <c r="E176" s="240"/>
      <c r="F176" s="240"/>
      <c r="G176" s="240"/>
      <c r="H176" s="240"/>
      <c r="I176" s="240"/>
    </row>
    <row r="177" spans="1:10" s="129" customFormat="1" ht="36" customHeight="1" thickBot="1" x14ac:dyDescent="0.3">
      <c r="B177" s="241" t="s">
        <v>243</v>
      </c>
      <c r="C177" s="242"/>
      <c r="D177" s="242"/>
      <c r="E177" s="242"/>
      <c r="F177" s="242"/>
      <c r="G177" s="242"/>
      <c r="H177" s="242"/>
      <c r="I177" s="243"/>
    </row>
    <row r="178" spans="1:10" ht="81" customHeight="1" thickBot="1" x14ac:dyDescent="0.3">
      <c r="B178" s="404" t="s">
        <v>244</v>
      </c>
      <c r="C178" s="405"/>
      <c r="D178" s="406" t="s">
        <v>245</v>
      </c>
      <c r="E178" s="407"/>
      <c r="F178" s="408"/>
      <c r="G178" s="247" t="s">
        <v>246</v>
      </c>
      <c r="H178" s="247"/>
      <c r="I178" s="248"/>
      <c r="J178" s="9"/>
    </row>
    <row r="179" spans="1:10" ht="36" customHeight="1" x14ac:dyDescent="0.25">
      <c r="B179" s="249" t="s">
        <v>247</v>
      </c>
      <c r="C179" s="250"/>
      <c r="D179" s="251" t="s">
        <v>248</v>
      </c>
      <c r="E179" s="251"/>
      <c r="F179" s="251"/>
      <c r="G179" s="252">
        <v>2190</v>
      </c>
      <c r="H179" s="251"/>
      <c r="I179" s="253"/>
      <c r="J179" s="9"/>
    </row>
    <row r="180" spans="1:10" ht="36" customHeight="1" x14ac:dyDescent="0.25">
      <c r="B180" s="254" t="s">
        <v>249</v>
      </c>
      <c r="C180" s="255"/>
      <c r="D180" s="256"/>
      <c r="E180" s="256"/>
      <c r="F180" s="256"/>
      <c r="G180" s="257">
        <v>1590</v>
      </c>
      <c r="H180" s="256"/>
      <c r="I180" s="258"/>
      <c r="J180" s="9"/>
    </row>
    <row r="181" spans="1:10" ht="36" customHeight="1" x14ac:dyDescent="0.25">
      <c r="B181" s="254" t="s">
        <v>250</v>
      </c>
      <c r="C181" s="255"/>
      <c r="D181" s="256"/>
      <c r="E181" s="256"/>
      <c r="F181" s="256"/>
      <c r="G181" s="257">
        <v>1440</v>
      </c>
      <c r="H181" s="256"/>
      <c r="I181" s="258"/>
      <c r="J181" s="9"/>
    </row>
    <row r="182" spans="1:10" ht="54" customHeight="1" x14ac:dyDescent="0.25">
      <c r="B182" s="254" t="s">
        <v>251</v>
      </c>
      <c r="C182" s="255"/>
      <c r="D182" s="256"/>
      <c r="E182" s="256"/>
      <c r="F182" s="256"/>
      <c r="G182" s="257">
        <v>1290</v>
      </c>
      <c r="H182" s="256"/>
      <c r="I182" s="258"/>
      <c r="J182" s="9"/>
    </row>
    <row r="183" spans="1:10" ht="25.5" customHeight="1" x14ac:dyDescent="0.25">
      <c r="B183" s="341"/>
      <c r="C183" s="341"/>
      <c r="D183" s="342"/>
      <c r="E183" s="342"/>
      <c r="F183" s="342"/>
      <c r="G183" s="343"/>
      <c r="H183" s="342"/>
      <c r="I183" s="342"/>
      <c r="J183" s="9"/>
    </row>
    <row r="184" spans="1:10" ht="40.5" customHeight="1" x14ac:dyDescent="0.25">
      <c r="A184" s="7"/>
      <c r="B184" s="128" t="s">
        <v>209</v>
      </c>
      <c r="C184" s="128"/>
      <c r="D184" s="128"/>
      <c r="E184" s="128"/>
      <c r="F184" s="128"/>
      <c r="G184" s="128"/>
      <c r="H184" s="128"/>
      <c r="I184" s="128"/>
      <c r="J184" s="128"/>
    </row>
    <row r="185" spans="1:10" ht="23.25" x14ac:dyDescent="0.25">
      <c r="A185" s="344" t="s">
        <v>320</v>
      </c>
      <c r="B185" s="344"/>
      <c r="C185" s="344"/>
      <c r="D185" s="344"/>
      <c r="E185" s="344"/>
      <c r="F185" s="344"/>
      <c r="G185" s="344"/>
      <c r="H185" s="344"/>
      <c r="I185" s="9"/>
      <c r="J185" s="9"/>
    </row>
    <row r="186" spans="1:10" ht="25.5" x14ac:dyDescent="0.35">
      <c r="A186" s="345" t="s">
        <v>321</v>
      </c>
      <c r="B186" s="345"/>
      <c r="C186" s="345"/>
      <c r="D186" s="345"/>
      <c r="E186" s="346" t="s">
        <v>322</v>
      </c>
      <c r="F186" s="347"/>
      <c r="G186" s="347"/>
      <c r="H186" s="9"/>
      <c r="I186" s="9"/>
      <c r="J186" s="9"/>
    </row>
    <row r="187" spans="1:10" ht="25.5" x14ac:dyDescent="0.35">
      <c r="A187" s="348" t="s">
        <v>323</v>
      </c>
      <c r="B187" s="348"/>
      <c r="C187" s="348"/>
      <c r="D187" s="348"/>
      <c r="E187" s="349">
        <v>1</v>
      </c>
      <c r="F187" s="347"/>
      <c r="G187" s="347"/>
      <c r="H187" s="9"/>
      <c r="I187" s="9"/>
      <c r="J187" s="9"/>
    </row>
    <row r="188" spans="1:10" ht="25.5" x14ac:dyDescent="0.35">
      <c r="A188" s="348">
        <v>2</v>
      </c>
      <c r="B188" s="348"/>
      <c r="C188" s="348"/>
      <c r="D188" s="348"/>
      <c r="E188" s="350">
        <v>1.1000000000000001</v>
      </c>
      <c r="F188" s="347"/>
      <c r="G188" s="347"/>
      <c r="H188" s="9"/>
      <c r="I188" s="9"/>
      <c r="J188" s="9"/>
    </row>
    <row r="189" spans="1:10" ht="25.5" x14ac:dyDescent="0.35">
      <c r="A189" s="348">
        <v>3</v>
      </c>
      <c r="B189" s="348"/>
      <c r="C189" s="348"/>
      <c r="D189" s="348"/>
      <c r="E189" s="350">
        <v>1.2</v>
      </c>
      <c r="F189" s="347"/>
      <c r="G189" s="347"/>
      <c r="H189" s="9"/>
      <c r="I189" s="9"/>
      <c r="J189" s="9"/>
    </row>
    <row r="190" spans="1:10" ht="25.5" x14ac:dyDescent="0.35">
      <c r="A190" s="348" t="s">
        <v>324</v>
      </c>
      <c r="B190" s="348"/>
      <c r="C190" s="348"/>
      <c r="D190" s="348"/>
      <c r="E190" s="350">
        <v>1.25</v>
      </c>
      <c r="F190" s="347"/>
      <c r="G190" s="347"/>
      <c r="H190" s="9"/>
      <c r="I190" s="9"/>
      <c r="J190" s="9"/>
    </row>
    <row r="191" spans="1:10" ht="25.5" x14ac:dyDescent="0.35">
      <c r="A191" s="348" t="s">
        <v>325</v>
      </c>
      <c r="B191" s="348"/>
      <c r="C191" s="348"/>
      <c r="D191" s="348"/>
      <c r="E191" s="350">
        <v>1.3</v>
      </c>
      <c r="F191" s="347"/>
      <c r="G191" s="347"/>
      <c r="H191" s="9"/>
      <c r="I191" s="9"/>
      <c r="J191" s="9"/>
    </row>
    <row r="192" spans="1:10" ht="25.5" x14ac:dyDescent="0.35">
      <c r="A192" s="348" t="s">
        <v>326</v>
      </c>
      <c r="B192" s="348"/>
      <c r="C192" s="348"/>
      <c r="D192" s="348"/>
      <c r="E192" s="350">
        <v>1.35</v>
      </c>
      <c r="F192" s="347"/>
      <c r="G192" s="347"/>
      <c r="H192" s="9"/>
      <c r="I192" s="9"/>
      <c r="J192" s="9"/>
    </row>
    <row r="193" spans="1:10" ht="25.5" x14ac:dyDescent="0.35">
      <c r="A193" s="348" t="s">
        <v>327</v>
      </c>
      <c r="B193" s="348"/>
      <c r="C193" s="348"/>
      <c r="D193" s="348"/>
      <c r="E193" s="350">
        <v>1.4</v>
      </c>
      <c r="F193" s="347"/>
      <c r="G193" s="347"/>
      <c r="H193" s="9"/>
      <c r="I193" s="9"/>
      <c r="J193" s="9"/>
    </row>
    <row r="194" spans="1:10" ht="25.5" x14ac:dyDescent="0.35">
      <c r="A194" s="348" t="s">
        <v>328</v>
      </c>
      <c r="B194" s="348"/>
      <c r="C194" s="348"/>
      <c r="D194" s="348"/>
      <c r="E194" s="350">
        <v>1.45</v>
      </c>
      <c r="F194" s="347"/>
      <c r="G194" s="347"/>
      <c r="H194" s="9"/>
      <c r="I194" s="9"/>
      <c r="J194" s="9"/>
    </row>
    <row r="195" spans="1:10" ht="25.5" x14ac:dyDescent="0.35">
      <c r="A195" s="348" t="s">
        <v>329</v>
      </c>
      <c r="B195" s="348"/>
      <c r="C195" s="348"/>
      <c r="D195" s="348"/>
      <c r="E195" s="350">
        <v>1.5</v>
      </c>
      <c r="F195" s="347"/>
      <c r="G195" s="347"/>
      <c r="H195" s="9"/>
      <c r="I195" s="9"/>
      <c r="J195" s="9"/>
    </row>
    <row r="196" spans="1:10" ht="25.5" x14ac:dyDescent="0.35">
      <c r="A196" s="348" t="s">
        <v>330</v>
      </c>
      <c r="B196" s="348"/>
      <c r="C196" s="348"/>
      <c r="D196" s="348"/>
      <c r="E196" s="350">
        <v>2</v>
      </c>
      <c r="F196" s="347"/>
      <c r="G196" s="347"/>
      <c r="H196" s="9"/>
      <c r="I196" s="9"/>
      <c r="J196" s="9"/>
    </row>
    <row r="197" spans="1:10" ht="53.25" customHeight="1" x14ac:dyDescent="0.25">
      <c r="A197" s="351" t="s">
        <v>331</v>
      </c>
      <c r="B197" s="351"/>
      <c r="C197" s="351"/>
      <c r="D197" s="351"/>
      <c r="E197" s="351"/>
      <c r="F197" s="351"/>
      <c r="G197" s="351"/>
      <c r="H197" s="351"/>
      <c r="I197" s="9"/>
      <c r="J197" s="9"/>
    </row>
  </sheetData>
  <sheetProtection selectLockedCells="1" selectUnlockedCells="1"/>
  <mergeCells count="354">
    <mergeCell ref="A194:D194"/>
    <mergeCell ref="A195:D195"/>
    <mergeCell ref="A196:D196"/>
    <mergeCell ref="A197:H197"/>
    <mergeCell ref="A188:D188"/>
    <mergeCell ref="A189:D189"/>
    <mergeCell ref="A190:D190"/>
    <mergeCell ref="A191:D191"/>
    <mergeCell ref="A192:D192"/>
    <mergeCell ref="A193:D193"/>
    <mergeCell ref="B182:C182"/>
    <mergeCell ref="G182:I182"/>
    <mergeCell ref="B184:J184"/>
    <mergeCell ref="A185:H185"/>
    <mergeCell ref="A186:D186"/>
    <mergeCell ref="A187:D18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81:C181"/>
    <mergeCell ref="G181:I181"/>
    <mergeCell ref="B171:E171"/>
    <mergeCell ref="F171:J171"/>
    <mergeCell ref="B173:J173"/>
    <mergeCell ref="B174:J174"/>
    <mergeCell ref="B176:I176"/>
    <mergeCell ref="B177:I177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4:J154"/>
    <mergeCell ref="B155:E155"/>
    <mergeCell ref="F155:J155"/>
    <mergeCell ref="B156:E156"/>
    <mergeCell ref="F156:J156"/>
    <mergeCell ref="B157:E157"/>
    <mergeCell ref="F157:J157"/>
    <mergeCell ref="B150:E150"/>
    <mergeCell ref="F150:J150"/>
    <mergeCell ref="B151:J151"/>
    <mergeCell ref="B152:E152"/>
    <mergeCell ref="F152:J152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3312 до 63720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13824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27144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32572.800000000003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14580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63720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23400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3312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11700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7920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12744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3312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18000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89280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24192</v>
      </c>
      <c r="G94" s="212">
        <f>H94*1.1</f>
        <v>22176</v>
      </c>
      <c r="H94" s="212">
        <v>20160</v>
      </c>
      <c r="I94" s="212">
        <f>H94*0.75</f>
        <v>15120</v>
      </c>
      <c r="J94" s="213">
        <f>H94*0.5</f>
        <v>10080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17136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34560</v>
      </c>
      <c r="G97" s="212">
        <f>H97*1.1</f>
        <v>31680.000000000004</v>
      </c>
      <c r="H97" s="212">
        <v>28800</v>
      </c>
      <c r="I97" s="212">
        <f>H97*0.75</f>
        <v>21600</v>
      </c>
      <c r="J97" s="213">
        <f>H97*0.5</f>
        <v>14400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49464</v>
      </c>
      <c r="G8" s="33">
        <f>H8*1.1</f>
        <v>45342.000000000007</v>
      </c>
      <c r="H8" s="33">
        <v>41220</v>
      </c>
      <c r="I8" s="33">
        <f>H8*0.75</f>
        <v>30915</v>
      </c>
      <c r="J8" s="33">
        <f>H8*0.5</f>
        <v>20610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69292.800000000003</v>
      </c>
      <c r="G9" s="37">
        <f>H9*1.1</f>
        <v>63518.400000000009</v>
      </c>
      <c r="H9" s="37">
        <v>57744</v>
      </c>
      <c r="I9" s="37">
        <f>H9*0.75</f>
        <v>43308</v>
      </c>
      <c r="J9" s="37">
        <f>H9*0.5</f>
        <v>28872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72576</v>
      </c>
      <c r="G12" s="37">
        <f>H12*1.1</f>
        <v>66528</v>
      </c>
      <c r="H12" s="37">
        <v>60480</v>
      </c>
      <c r="I12" s="37">
        <f>H12*0.75</f>
        <v>45360</v>
      </c>
      <c r="J12" s="37">
        <f>H12*0.5</f>
        <v>30240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x14ac:dyDescent="0.25">
      <c r="A20" s="7"/>
      <c r="B20" s="52" t="s">
        <v>364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6048 до 90000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36000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30312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61560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27000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6048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90000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42048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24048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72000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86400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38160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126000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21600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26784</v>
      </c>
      <c r="G97" s="212">
        <f>H97*1.1</f>
        <v>24552.000000000004</v>
      </c>
      <c r="H97" s="212">
        <v>22320</v>
      </c>
      <c r="I97" s="212">
        <f>H97*0.75</f>
        <v>16740</v>
      </c>
      <c r="J97" s="213">
        <f>H97*0.5</f>
        <v>11160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17640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14400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38016</v>
      </c>
      <c r="G100" s="212">
        <f>H100*1.1</f>
        <v>34848</v>
      </c>
      <c r="H100" s="212">
        <v>31680</v>
      </c>
      <c r="I100" s="212">
        <f>H100*0.75</f>
        <v>23760</v>
      </c>
      <c r="J100" s="213">
        <f>H100*0.5</f>
        <v>15840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22824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255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7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77"/>
      <c r="G10" s="203"/>
      <c r="H10" s="203"/>
      <c r="I10" s="204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4968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396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3168 до 36432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21060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9936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26100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31320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11340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21600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27720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3168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11160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7380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36432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10620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3780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45090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21060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29520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14400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32400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36720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44064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16560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30240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38160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51120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15120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252</v>
      </c>
      <c r="C94" s="77"/>
      <c r="D94" s="77"/>
      <c r="E94" s="54"/>
      <c r="F94" s="67">
        <v>9720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9360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13680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13680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9720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32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53" t="s">
        <v>112</v>
      </c>
      <c r="C8" s="454"/>
      <c r="D8" s="454"/>
      <c r="E8" s="455"/>
      <c r="F8" s="456">
        <f>H8*1.2</f>
        <v>80049.599999999991</v>
      </c>
      <c r="G8" s="456">
        <f>H8*1.1</f>
        <v>73378.8</v>
      </c>
      <c r="H8" s="456">
        <v>66708</v>
      </c>
      <c r="I8" s="456">
        <f>H8*0.75</f>
        <v>50031</v>
      </c>
      <c r="J8" s="457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53" t="s">
        <v>115</v>
      </c>
      <c r="C10" s="454"/>
      <c r="D10" s="454"/>
      <c r="E10" s="455"/>
      <c r="F10" s="456">
        <f>H10*1.2</f>
        <v>93657.599999999991</v>
      </c>
      <c r="G10" s="456">
        <f>H10*1.1</f>
        <v>85852.800000000003</v>
      </c>
      <c r="H10" s="456">
        <v>78048</v>
      </c>
      <c r="I10" s="456">
        <f>H10*0.75</f>
        <v>58536</v>
      </c>
      <c r="J10" s="457">
        <f>H10*0.5</f>
        <v>39024</v>
      </c>
    </row>
    <row r="11" spans="1:10" ht="24" customHeight="1" thickBot="1" x14ac:dyDescent="0.3">
      <c r="A11" s="7"/>
      <c r="B11" s="137"/>
      <c r="C11" s="279"/>
      <c r="D11" s="279"/>
      <c r="E11" s="280"/>
      <c r="F11" s="148"/>
      <c r="G11" s="149"/>
      <c r="H11" s="149"/>
      <c r="I11" s="149"/>
      <c r="J11" s="150"/>
    </row>
    <row r="12" spans="1:10" ht="36" customHeight="1" x14ac:dyDescent="0.25">
      <c r="A12" s="7"/>
      <c r="B12" s="30" t="s">
        <v>114</v>
      </c>
      <c r="C12" s="31"/>
      <c r="D12" s="31"/>
      <c r="E12" s="31"/>
      <c r="F12" s="458">
        <f>H12*1.2</f>
        <v>112147.2</v>
      </c>
      <c r="G12" s="459">
        <f>H12*1.1</f>
        <v>102801.60000000001</v>
      </c>
      <c r="H12" s="459">
        <v>93456</v>
      </c>
      <c r="I12" s="459">
        <f>H12*0.75</f>
        <v>70092</v>
      </c>
      <c r="J12" s="459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60">
        <f>H13*1.2</f>
        <v>131155.19999999998</v>
      </c>
      <c r="G13" s="461">
        <f>H13*1.1</f>
        <v>120225.60000000001</v>
      </c>
      <c r="H13" s="461">
        <v>109296</v>
      </c>
      <c r="I13" s="461">
        <f>H13*0.75</f>
        <v>81972</v>
      </c>
      <c r="J13" s="461">
        <f>H13*0.5</f>
        <v>54648</v>
      </c>
    </row>
    <row r="14" spans="1:10" ht="24" customHeight="1" thickBot="1" x14ac:dyDescent="0.3">
      <c r="A14" s="7"/>
      <c r="B14" s="155"/>
      <c r="C14" s="462"/>
      <c r="D14" s="462"/>
      <c r="E14" s="463"/>
      <c r="F14" s="158"/>
      <c r="G14" s="159"/>
      <c r="H14" s="159"/>
      <c r="I14" s="159"/>
      <c r="J14" s="160"/>
    </row>
    <row r="15" spans="1:10" ht="36" customHeight="1" thickBot="1" x14ac:dyDescent="0.3">
      <c r="A15" s="7" t="s">
        <v>111</v>
      </c>
      <c r="B15" s="30" t="s">
        <v>117</v>
      </c>
      <c r="C15" s="227"/>
      <c r="D15" s="227"/>
      <c r="E15" s="228"/>
      <c r="F15" s="276">
        <v>16740</v>
      </c>
      <c r="G15" s="277"/>
      <c r="H15" s="277"/>
      <c r="I15" s="277"/>
      <c r="J15" s="278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276">
        <v>23760</v>
      </c>
      <c r="G16" s="277"/>
      <c r="H16" s="277"/>
      <c r="I16" s="277"/>
      <c r="J16" s="278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1620</v>
      </c>
      <c r="G18" s="368"/>
      <c r="H18" s="368"/>
      <c r="I18" s="368"/>
      <c r="J18" s="369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84">
        <v>2304</v>
      </c>
      <c r="G19" s="382"/>
      <c r="H19" s="382"/>
      <c r="I19" s="382"/>
      <c r="J19" s="383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264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265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266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65" t="s">
        <v>267</v>
      </c>
      <c r="B72" s="366"/>
      <c r="C72" s="367"/>
      <c r="D72" s="367"/>
      <c r="E72" s="367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1620</v>
      </c>
      <c r="G77" s="368"/>
      <c r="H77" s="368"/>
      <c r="I77" s="368"/>
      <c r="J77" s="369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70" t="str">
        <f>"Цена от "&amp;MIN(F80:F104)&amp;" до "&amp;MAX(F80:F104)</f>
        <v>Цена от 14760 до 369000</v>
      </c>
      <c r="G79" s="371"/>
      <c r="H79" s="371"/>
      <c r="I79" s="371"/>
      <c r="J79" s="372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14760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295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296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297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298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299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300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301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302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303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304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305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306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307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308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309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310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73">
        <v>738000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8" t="s">
        <v>187</v>
      </c>
      <c r="C143" s="99"/>
      <c r="D143" s="99"/>
      <c r="E143" s="100"/>
      <c r="F143" s="101"/>
      <c r="G143" s="102"/>
      <c r="H143" s="102"/>
      <c r="I143" s="102"/>
      <c r="J143" s="103"/>
    </row>
    <row r="144" spans="1:10" ht="36" customHeight="1" thickBot="1" x14ac:dyDescent="0.3">
      <c r="A144" s="7"/>
      <c r="B144" s="167" t="s">
        <v>188</v>
      </c>
      <c r="C144" s="168"/>
      <c r="D144" s="168"/>
      <c r="E144" s="168"/>
      <c r="F144" s="168"/>
      <c r="G144" s="168"/>
      <c r="H144" s="168"/>
      <c r="I144" s="168"/>
      <c r="J144" s="169"/>
    </row>
    <row r="145" spans="1:10" ht="36" customHeight="1" x14ac:dyDescent="0.25">
      <c r="A145" s="7"/>
      <c r="B145" s="107" t="s">
        <v>189</v>
      </c>
      <c r="C145" s="108"/>
      <c r="D145" s="108"/>
      <c r="E145" s="109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190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191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194" t="s">
        <v>211</v>
      </c>
      <c r="C148" s="195"/>
      <c r="D148" s="195"/>
      <c r="E148" s="196"/>
      <c r="F148" s="205" t="str">
        <f>"Цена от "&amp;MIN(F150,F154:F167)&amp;" до "&amp;MAX(F150,F154:F167)</f>
        <v>Цена от 3240 до 787140</v>
      </c>
      <c r="G148" s="206"/>
      <c r="H148" s="206"/>
      <c r="I148" s="206"/>
      <c r="J148" s="207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thickBot="1" x14ac:dyDescent="0.3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24" customHeight="1" thickBot="1" x14ac:dyDescent="0.3">
      <c r="A153" s="7"/>
      <c r="B153" s="27"/>
      <c r="C153" s="38"/>
      <c r="D153" s="38"/>
      <c r="E153" s="39"/>
      <c r="F153" s="40"/>
      <c r="G153" s="41"/>
      <c r="H153" s="41"/>
      <c r="I153" s="41"/>
      <c r="J153" s="42"/>
    </row>
    <row r="154" spans="1:10" ht="36" customHeight="1" x14ac:dyDescent="0.25">
      <c r="A154" s="7" t="s">
        <v>111</v>
      </c>
      <c r="B154" s="76" t="s">
        <v>159</v>
      </c>
      <c r="C154" s="77"/>
      <c r="D154" s="77"/>
      <c r="E154" s="54"/>
      <c r="F154" s="67">
        <v>106740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52" t="s">
        <v>160</v>
      </c>
      <c r="C155" s="96"/>
      <c r="D155" s="96"/>
      <c r="E155" s="97"/>
      <c r="F155" s="67">
        <v>50940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312</v>
      </c>
      <c r="C156" s="77"/>
      <c r="D156" s="77"/>
      <c r="E156" s="54"/>
      <c r="F156" s="67">
        <v>787140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161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165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166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167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168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169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170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172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173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174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175</v>
      </c>
      <c r="C170" s="77"/>
      <c r="D170" s="77"/>
      <c r="E170" s="53"/>
      <c r="F170" s="67">
        <v>78156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176</v>
      </c>
      <c r="C171" s="77"/>
      <c r="D171" s="77"/>
      <c r="E171" s="54"/>
      <c r="F171" s="67">
        <v>149760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177</v>
      </c>
      <c r="C172" s="77"/>
      <c r="D172" s="77"/>
      <c r="E172" s="54"/>
      <c r="F172" s="67">
        <v>72000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178</v>
      </c>
      <c r="C173" s="77"/>
      <c r="D173" s="77"/>
      <c r="E173" s="54"/>
      <c r="F173" s="67">
        <v>208080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179</v>
      </c>
      <c r="C174" s="77"/>
      <c r="D174" s="77"/>
      <c r="E174" s="54"/>
      <c r="F174" s="67">
        <v>114480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84" t="s">
        <v>180</v>
      </c>
      <c r="C175" s="85"/>
      <c r="D175" s="85"/>
      <c r="E175" s="86"/>
      <c r="F175" s="67">
        <v>137376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181</v>
      </c>
      <c r="C176" s="77"/>
      <c r="D176" s="77"/>
      <c r="E176" s="54"/>
      <c r="F176" s="67">
        <v>134640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182</v>
      </c>
      <c r="C177" s="77"/>
      <c r="D177" s="77"/>
      <c r="E177" s="54"/>
      <c r="F177" s="67">
        <v>124560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183</v>
      </c>
      <c r="C178" s="77"/>
      <c r="D178" s="77"/>
      <c r="E178" s="54"/>
      <c r="F178" s="67">
        <v>250560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8" t="s">
        <v>184</v>
      </c>
      <c r="C179" s="79"/>
      <c r="D179" s="79"/>
      <c r="E179" s="36"/>
      <c r="F179" s="67">
        <v>5040</v>
      </c>
      <c r="G179" s="68"/>
      <c r="H179" s="68"/>
      <c r="I179" s="68"/>
      <c r="J179" s="69"/>
    </row>
    <row r="180" spans="1:10" ht="36" customHeight="1" thickBot="1" x14ac:dyDescent="0.3">
      <c r="A180" s="7" t="s">
        <v>113</v>
      </c>
      <c r="B180" s="76" t="s">
        <v>186</v>
      </c>
      <c r="C180" s="77"/>
      <c r="D180" s="77"/>
      <c r="E180" s="54"/>
      <c r="F180" s="67">
        <v>107280</v>
      </c>
      <c r="G180" s="68"/>
      <c r="H180" s="68"/>
      <c r="I180" s="68"/>
      <c r="J180" s="69"/>
    </row>
    <row r="181" spans="1:10" ht="22.5" customHeight="1" x14ac:dyDescent="0.25">
      <c r="A181" s="7" t="s">
        <v>111</v>
      </c>
      <c r="B181" s="104" t="s">
        <v>188</v>
      </c>
      <c r="C181" s="105"/>
      <c r="D181" s="105"/>
      <c r="E181" s="105"/>
      <c r="F181" s="105"/>
      <c r="G181" s="105"/>
      <c r="H181" s="105"/>
      <c r="I181" s="105"/>
      <c r="J181" s="106"/>
    </row>
    <row r="182" spans="1:10" ht="36" customHeight="1" thickBot="1" x14ac:dyDescent="0.3">
      <c r="A182" s="7"/>
      <c r="B182" s="52" t="s">
        <v>171</v>
      </c>
      <c r="C182" s="96"/>
      <c r="D182" s="96"/>
      <c r="E182" s="97"/>
      <c r="F182" s="67">
        <v>40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192</v>
      </c>
      <c r="C183" s="19"/>
      <c r="D183" s="19"/>
      <c r="E183" s="20"/>
      <c r="F183" s="205"/>
      <c r="G183" s="206"/>
      <c r="H183" s="206"/>
      <c r="I183" s="206"/>
      <c r="J183" s="207"/>
    </row>
    <row r="184" spans="1:10" ht="36" customHeight="1" x14ac:dyDescent="0.25">
      <c r="A184" s="7" t="s">
        <v>111</v>
      </c>
      <c r="B184" s="76" t="s">
        <v>252</v>
      </c>
      <c r="C184" s="77"/>
      <c r="D184" s="77"/>
      <c r="E184" s="54"/>
      <c r="F184" s="67">
        <v>58140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194</v>
      </c>
      <c r="C185" s="77"/>
      <c r="D185" s="77"/>
      <c r="E185" s="54"/>
      <c r="F185" s="67">
        <v>67140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195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82080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197</v>
      </c>
      <c r="C188" s="77"/>
      <c r="D188" s="77"/>
      <c r="E188" s="54"/>
      <c r="F188" s="67">
        <v>94320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198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199</v>
      </c>
      <c r="C190" s="77"/>
      <c r="D190" s="77"/>
      <c r="E190" s="54"/>
      <c r="F190" s="67">
        <v>67140</v>
      </c>
      <c r="G190" s="68"/>
      <c r="H190" s="68"/>
      <c r="I190" s="68"/>
      <c r="J190" s="69"/>
    </row>
    <row r="191" spans="1:10" ht="54" customHeight="1" thickBot="1" x14ac:dyDescent="0.3">
      <c r="A191" s="7"/>
      <c r="B191" s="161" t="s">
        <v>200</v>
      </c>
      <c r="C191" s="162"/>
      <c r="D191" s="162"/>
      <c r="E191" s="163"/>
      <c r="F191" s="101"/>
      <c r="G191" s="102"/>
      <c r="H191" s="102"/>
      <c r="I191" s="102"/>
      <c r="J191" s="103"/>
    </row>
    <row r="192" spans="1:10" ht="28.5" customHeight="1" thickBot="1" x14ac:dyDescent="0.3">
      <c r="A192" s="7"/>
      <c r="B192" s="327" t="s">
        <v>188</v>
      </c>
      <c r="C192" s="328"/>
      <c r="D192" s="328"/>
      <c r="E192" s="328"/>
      <c r="F192" s="328"/>
      <c r="G192" s="328"/>
      <c r="H192" s="328"/>
      <c r="I192" s="328"/>
      <c r="J192" s="329"/>
    </row>
    <row r="193" spans="1:10" ht="28.5" customHeight="1" x14ac:dyDescent="0.25">
      <c r="A193" s="7"/>
      <c r="B193" s="78" t="s">
        <v>201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203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204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205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18" customHeight="1" x14ac:dyDescent="0.25">
      <c r="A199" s="7"/>
      <c r="B199" s="121"/>
      <c r="C199" s="122"/>
      <c r="D199" s="122"/>
      <c r="E199" s="122"/>
      <c r="F199" s="123"/>
      <c r="G199" s="123"/>
      <c r="H199" s="123"/>
      <c r="I199" s="123"/>
      <c r="J199" s="123"/>
    </row>
    <row r="200" spans="1:10" ht="67.5" customHeight="1" x14ac:dyDescent="0.25">
      <c r="A200" s="7"/>
      <c r="B200" s="124" t="s">
        <v>319</v>
      </c>
      <c r="C200" s="124"/>
      <c r="D200" s="124"/>
      <c r="E200" s="124"/>
      <c r="F200" s="124"/>
      <c r="G200" s="124"/>
      <c r="H200" s="124"/>
      <c r="I200" s="124"/>
      <c r="J200" s="124"/>
    </row>
    <row r="201" spans="1:10" ht="27" customHeight="1" x14ac:dyDescent="0.25">
      <c r="A201" s="7" t="s">
        <v>113</v>
      </c>
      <c r="B201" s="126" t="s">
        <v>208</v>
      </c>
      <c r="C201" s="126"/>
      <c r="D201" s="126"/>
      <c r="E201" s="126"/>
      <c r="F201" s="126"/>
      <c r="G201" s="126"/>
      <c r="H201" s="126"/>
      <c r="I201" s="126"/>
      <c r="J201" s="126"/>
    </row>
    <row r="202" spans="1:10" s="172" customFormat="1" ht="20.100000000000001" customHeight="1" x14ac:dyDescent="0.25">
      <c r="B202" s="392"/>
      <c r="F202" s="393"/>
      <c r="G202" s="393"/>
      <c r="H202" s="393"/>
      <c r="I202" s="393"/>
      <c r="J202" s="393"/>
    </row>
    <row r="203" spans="1:10" s="239" customFormat="1" ht="36" customHeight="1" thickBot="1" x14ac:dyDescent="0.3">
      <c r="B203" s="240" t="s">
        <v>242</v>
      </c>
      <c r="C203" s="240"/>
      <c r="D203" s="240"/>
      <c r="E203" s="240"/>
      <c r="F203" s="240"/>
      <c r="G203" s="240"/>
      <c r="H203" s="240"/>
      <c r="I203" s="240"/>
    </row>
    <row r="204" spans="1:10" s="129" customFormat="1" ht="36" customHeight="1" thickBot="1" x14ac:dyDescent="0.3">
      <c r="B204" s="241" t="s">
        <v>243</v>
      </c>
      <c r="C204" s="242"/>
      <c r="D204" s="242"/>
      <c r="E204" s="242"/>
      <c r="F204" s="242"/>
      <c r="G204" s="242"/>
      <c r="H204" s="242"/>
      <c r="I204" s="243"/>
    </row>
    <row r="205" spans="1:10" ht="79.5" customHeight="1" thickBot="1" x14ac:dyDescent="0.3">
      <c r="B205" s="404" t="s">
        <v>244</v>
      </c>
      <c r="C205" s="405"/>
      <c r="D205" s="406" t="s">
        <v>245</v>
      </c>
      <c r="E205" s="407"/>
      <c r="F205" s="408"/>
      <c r="G205" s="247" t="s">
        <v>246</v>
      </c>
      <c r="H205" s="247"/>
      <c r="I205" s="248"/>
      <c r="J205" s="9"/>
    </row>
    <row r="206" spans="1:10" ht="36" customHeight="1" x14ac:dyDescent="0.25">
      <c r="B206" s="249" t="s">
        <v>247</v>
      </c>
      <c r="C206" s="250"/>
      <c r="D206" s="251" t="s">
        <v>248</v>
      </c>
      <c r="E206" s="251"/>
      <c r="F206" s="251"/>
      <c r="G206" s="252">
        <v>2190</v>
      </c>
      <c r="H206" s="251"/>
      <c r="I206" s="253"/>
      <c r="J206" s="9"/>
    </row>
    <row r="207" spans="1:10" ht="36" customHeight="1" x14ac:dyDescent="0.25">
      <c r="B207" s="254" t="s">
        <v>249</v>
      </c>
      <c r="C207" s="255"/>
      <c r="D207" s="256"/>
      <c r="E207" s="256"/>
      <c r="F207" s="256"/>
      <c r="G207" s="257">
        <v>1590</v>
      </c>
      <c r="H207" s="256"/>
      <c r="I207" s="258"/>
      <c r="J207" s="9"/>
    </row>
    <row r="208" spans="1:10" ht="36" customHeight="1" x14ac:dyDescent="0.25">
      <c r="B208" s="254" t="s">
        <v>250</v>
      </c>
      <c r="C208" s="255"/>
      <c r="D208" s="256"/>
      <c r="E208" s="256"/>
      <c r="F208" s="256"/>
      <c r="G208" s="257">
        <v>1440</v>
      </c>
      <c r="H208" s="256"/>
      <c r="I208" s="258"/>
      <c r="J208" s="9"/>
    </row>
    <row r="209" spans="1:10" ht="54" customHeight="1" x14ac:dyDescent="0.25">
      <c r="B209" s="254" t="s">
        <v>251</v>
      </c>
      <c r="C209" s="255"/>
      <c r="D209" s="256"/>
      <c r="E209" s="256"/>
      <c r="F209" s="256"/>
      <c r="G209" s="257">
        <v>1290</v>
      </c>
      <c r="H209" s="256"/>
      <c r="I209" s="258"/>
      <c r="J209" s="9"/>
    </row>
    <row r="210" spans="1:10" ht="28.5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8" t="s">
        <v>209</v>
      </c>
      <c r="C211" s="128"/>
      <c r="D211" s="128"/>
      <c r="E211" s="128"/>
      <c r="F211" s="128"/>
      <c r="G211" s="128"/>
      <c r="H211" s="128"/>
      <c r="I211" s="128"/>
      <c r="J211" s="128"/>
    </row>
    <row r="212" spans="1:10" ht="23.25" x14ac:dyDescent="0.25">
      <c r="A212" s="344" t="s">
        <v>320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321</v>
      </c>
      <c r="B213" s="345"/>
      <c r="C213" s="345"/>
      <c r="D213" s="345"/>
      <c r="E213" s="346" t="s">
        <v>322</v>
      </c>
      <c r="F213" s="347"/>
      <c r="G213" s="347"/>
      <c r="H213" s="9"/>
      <c r="I213" s="9"/>
      <c r="J213" s="9"/>
    </row>
    <row r="214" spans="1:10" ht="25.5" x14ac:dyDescent="0.35">
      <c r="A214" s="348" t="s">
        <v>323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324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325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326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327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328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329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330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331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06">
    <mergeCell ref="A223:D223"/>
    <mergeCell ref="A224:H224"/>
    <mergeCell ref="A217:D217"/>
    <mergeCell ref="A218:D218"/>
    <mergeCell ref="A219:D219"/>
    <mergeCell ref="A220:D220"/>
    <mergeCell ref="A221:D221"/>
    <mergeCell ref="A222:D222"/>
    <mergeCell ref="B211:J211"/>
    <mergeCell ref="A212:H212"/>
    <mergeCell ref="A213:D213"/>
    <mergeCell ref="A214:D214"/>
    <mergeCell ref="A215:D215"/>
    <mergeCell ref="A216:D216"/>
    <mergeCell ref="B206:C206"/>
    <mergeCell ref="D206:F209"/>
    <mergeCell ref="G206:I206"/>
    <mergeCell ref="B207:C207"/>
    <mergeCell ref="G207:I207"/>
    <mergeCell ref="B208:C208"/>
    <mergeCell ref="G208:I208"/>
    <mergeCell ref="B209:C209"/>
    <mergeCell ref="G209:I209"/>
    <mergeCell ref="B200:J200"/>
    <mergeCell ref="B201:J201"/>
    <mergeCell ref="B203:I203"/>
    <mergeCell ref="B204:I204"/>
    <mergeCell ref="B205:C205"/>
    <mergeCell ref="D205:F205"/>
    <mergeCell ref="G205:I205"/>
    <mergeCell ref="B196:E196"/>
    <mergeCell ref="F196:J196"/>
    <mergeCell ref="B197:E197"/>
    <mergeCell ref="F197:J197"/>
    <mergeCell ref="B198:E198"/>
    <mergeCell ref="F198:J198"/>
    <mergeCell ref="B192:J19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E180"/>
    <mergeCell ref="F180:J180"/>
    <mergeCell ref="B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F54" sqref="F54:J54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3960 до 28800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23040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22140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3960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11880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5760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3960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28800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9331.1999999999989</v>
      </c>
      <c r="G94" s="212">
        <f>H94*1.1</f>
        <v>8553.6</v>
      </c>
      <c r="H94" s="212">
        <v>7776</v>
      </c>
      <c r="I94" s="212">
        <f>H94*0.75</f>
        <v>5832</v>
      </c>
      <c r="J94" s="213">
        <f>H94*0.5</f>
        <v>3888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13824</v>
      </c>
      <c r="G97" s="212">
        <f>H97*1.1</f>
        <v>12672.000000000002</v>
      </c>
      <c r="H97" s="212">
        <v>11520</v>
      </c>
      <c r="I97" s="212">
        <f>H97*0.75</f>
        <v>8640</v>
      </c>
      <c r="J97" s="213">
        <f>H97*0.5</f>
        <v>5760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7200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56700</v>
      </c>
      <c r="G8" s="33">
        <f>H8*1.1</f>
        <v>51975.000000000007</v>
      </c>
      <c r="H8" s="33">
        <v>47250</v>
      </c>
      <c r="I8" s="33">
        <f>H8*0.75</f>
        <v>35437.5</v>
      </c>
      <c r="J8" s="33">
        <f>H8*0.5</f>
        <v>23625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79401.599999999991</v>
      </c>
      <c r="G9" s="37">
        <f>H9*1.1</f>
        <v>72784.800000000003</v>
      </c>
      <c r="H9" s="37">
        <v>66168</v>
      </c>
      <c r="I9" s="37">
        <f>H9*0.75</f>
        <v>49626</v>
      </c>
      <c r="J9" s="37">
        <f>H9*0.5</f>
        <v>33084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66549.599999999991</v>
      </c>
      <c r="G11" s="33">
        <f>H11*1.1</f>
        <v>61003.8</v>
      </c>
      <c r="H11" s="33">
        <v>55458</v>
      </c>
      <c r="I11" s="33">
        <f>H11*0.75</f>
        <v>41593.5</v>
      </c>
      <c r="J11" s="33">
        <f>H11*0.5</f>
        <v>27729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93225.599999999991</v>
      </c>
      <c r="G12" s="37">
        <f>H12*1.1</f>
        <v>85456.8</v>
      </c>
      <c r="H12" s="37">
        <v>77688</v>
      </c>
      <c r="I12" s="37">
        <f>H12*0.75</f>
        <v>58266</v>
      </c>
      <c r="J12" s="37">
        <f>H12*0.5</f>
        <v>38844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11520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16560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13266 до 265320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13266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26532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39798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53064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66330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79596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92862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106128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119394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132660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145926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159192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172458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185724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198990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212256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225522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238788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252054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265320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8190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3510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3744 до 88344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51768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63774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72612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51804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62164.799999999996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55386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87516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31518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3744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18612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14958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88344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50922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8172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31446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72720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72720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87264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77760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72000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34603.199999999997</v>
      </c>
      <c r="G94" s="212">
        <f>H94*1.1</f>
        <v>31719.600000000002</v>
      </c>
      <c r="H94" s="212">
        <v>28836</v>
      </c>
      <c r="I94" s="212">
        <f>H94*0.75</f>
        <v>21627</v>
      </c>
      <c r="J94" s="213">
        <f>H94*0.5</f>
        <v>14418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28836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25974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49248</v>
      </c>
      <c r="G97" s="212">
        <f>H97*1.1</f>
        <v>45144.000000000007</v>
      </c>
      <c r="H97" s="212">
        <v>41040</v>
      </c>
      <c r="I97" s="212">
        <f>H97*0.75</f>
        <v>30780</v>
      </c>
      <c r="J97" s="213">
        <f>H97*0.5</f>
        <v>20520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41040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42444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37497.599999999999</v>
      </c>
      <c r="G8" s="33">
        <f>H8*1.1</f>
        <v>34372.800000000003</v>
      </c>
      <c r="H8" s="33">
        <v>31248</v>
      </c>
      <c r="I8" s="33">
        <f>H8*0.75</f>
        <v>23436</v>
      </c>
      <c r="J8" s="33">
        <f>H8*0.5</f>
        <v>15624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52531.199999999997</v>
      </c>
      <c r="G9" s="37">
        <f>H9*1.1</f>
        <v>48153.600000000006</v>
      </c>
      <c r="H9" s="37">
        <v>43776</v>
      </c>
      <c r="I9" s="37">
        <f>H9*0.75</f>
        <v>32832</v>
      </c>
      <c r="J9" s="37">
        <f>H9*0.5</f>
        <v>21888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40435.199999999997</v>
      </c>
      <c r="G11" s="33">
        <f>H11*1.1</f>
        <v>37065.600000000006</v>
      </c>
      <c r="H11" s="33">
        <v>33696</v>
      </c>
      <c r="I11" s="33">
        <f>H11*0.75</f>
        <v>25272</v>
      </c>
      <c r="J11" s="33">
        <f>H11*0.5</f>
        <v>16848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56678.400000000001</v>
      </c>
      <c r="G12" s="37">
        <f>H12*1.1</f>
        <v>51955.200000000004</v>
      </c>
      <c r="H12" s="37">
        <v>47232</v>
      </c>
      <c r="I12" s="37">
        <f>H12*0.75</f>
        <v>35424</v>
      </c>
      <c r="J12" s="37">
        <f>H12*0.5</f>
        <v>23616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3888 до 77760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11664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15552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23328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27216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31104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34992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42768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50544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54432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62208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66096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69984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73872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5076 до 30240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2970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13104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10476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5076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26928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27000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25920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11232</v>
      </c>
      <c r="G94" s="212">
        <f>H94*1.1</f>
        <v>10296</v>
      </c>
      <c r="H94" s="212">
        <v>9360</v>
      </c>
      <c r="I94" s="212">
        <f>H94*0.75</f>
        <v>7020</v>
      </c>
      <c r="J94" s="213">
        <f>H94*0.5</f>
        <v>4680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14868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16416</v>
      </c>
      <c r="G97" s="212">
        <f>H97*1.1</f>
        <v>15048.000000000002</v>
      </c>
      <c r="H97" s="212">
        <v>13680</v>
      </c>
      <c r="I97" s="212">
        <f>H97*0.75</f>
        <v>10260</v>
      </c>
      <c r="J97" s="213">
        <f>H97*0.5</f>
        <v>6840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20880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11232</v>
      </c>
      <c r="G100" s="117">
        <f>H100*1.1</f>
        <v>10296</v>
      </c>
      <c r="H100" s="117">
        <v>9360</v>
      </c>
      <c r="I100" s="117">
        <f>H100*0.75</f>
        <v>7020</v>
      </c>
      <c r="J100" s="117">
        <f>H100*0.5</f>
        <v>4680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2160 до 20016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3192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6792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9216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2592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7776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20016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5040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17280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6480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2592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20040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11040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13248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9120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13219.199999999999</v>
      </c>
      <c r="G94" s="212">
        <f>H94*1.1</f>
        <v>12117.6</v>
      </c>
      <c r="H94" s="212">
        <v>11016</v>
      </c>
      <c r="I94" s="212">
        <f>H94*0.75</f>
        <v>8262</v>
      </c>
      <c r="J94" s="213">
        <f>H94*0.5</f>
        <v>5508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9600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4896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19008</v>
      </c>
      <c r="G97" s="212">
        <f>H97*1.1</f>
        <v>17424</v>
      </c>
      <c r="H97" s="212">
        <v>15840</v>
      </c>
      <c r="I97" s="212">
        <f>H97*0.75</f>
        <v>11880</v>
      </c>
      <c r="J97" s="213">
        <f>H97*0.5</f>
        <v>7920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13440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16790.399999999998</v>
      </c>
      <c r="G100" s="117">
        <f>H100*1.1</f>
        <v>15391.2</v>
      </c>
      <c r="H100" s="117">
        <v>13992</v>
      </c>
      <c r="I100" s="117">
        <f>H100*0.75</f>
        <v>10494</v>
      </c>
      <c r="J100" s="117">
        <f>H100*0.5</f>
        <v>6996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62" activePane="bottomLeft" state="frozen"/>
      <selection activeCell="B11" sqref="B11:E11"/>
      <selection pane="bottomLeft" activeCell="A72" sqref="A72:XFD73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266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4" t="s">
        <v>211</v>
      </c>
      <c r="C74" s="195"/>
      <c r="D74" s="195"/>
      <c r="E74" s="196"/>
      <c r="F74" s="205" t="str">
        <f>"Цена от "&amp;MIN(F76,F80:J81,H114,F82:J93)&amp;" до "&amp;MAX(F76,F80:J81,H114,F82:J93)</f>
        <v>Цена от 1908 до 178848</v>
      </c>
      <c r="G74" s="206"/>
      <c r="H74" s="206"/>
      <c r="I74" s="206"/>
      <c r="J74" s="20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24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44496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52" t="s">
        <v>160</v>
      </c>
      <c r="C81" s="96"/>
      <c r="D81" s="96"/>
      <c r="E81" s="97"/>
      <c r="F81" s="67">
        <v>11448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67">
        <v>22896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53395.199999999997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11448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22896</v>
      </c>
      <c r="G87" s="68"/>
      <c r="H87" s="68"/>
      <c r="I87" s="68"/>
      <c r="J87" s="69"/>
    </row>
    <row r="88" spans="1:10" ht="36" customHeight="1" x14ac:dyDescent="0.25">
      <c r="A88" s="7"/>
      <c r="B88" s="76" t="s">
        <v>167</v>
      </c>
      <c r="C88" s="77"/>
      <c r="D88" s="77"/>
      <c r="E88" s="54"/>
      <c r="F88" s="67">
        <v>54828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67">
        <v>3888</v>
      </c>
      <c r="G89" s="68"/>
      <c r="H89" s="68"/>
      <c r="I89" s="68"/>
      <c r="J89" s="69"/>
    </row>
    <row r="90" spans="1:10" ht="36" customHeight="1" x14ac:dyDescent="0.25">
      <c r="A90" s="7"/>
      <c r="B90" s="52" t="s">
        <v>169</v>
      </c>
      <c r="C90" s="96"/>
      <c r="D90" s="96"/>
      <c r="E90" s="97"/>
      <c r="F90" s="67">
        <v>35856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30240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52" t="s">
        <v>171</v>
      </c>
      <c r="C92" s="96"/>
      <c r="D92" s="96"/>
      <c r="E92" s="97"/>
      <c r="F92" s="67">
        <v>178848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67">
        <v>1908</v>
      </c>
      <c r="G93" s="68"/>
      <c r="H93" s="68"/>
      <c r="I93" s="68"/>
      <c r="J93" s="69"/>
    </row>
    <row r="94" spans="1:10" ht="37.5" customHeight="1" x14ac:dyDescent="0.25">
      <c r="A94" s="7"/>
      <c r="B94" s="76" t="s">
        <v>173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/>
      <c r="B95" s="76" t="s">
        <v>174</v>
      </c>
      <c r="C95" s="77"/>
      <c r="D95" s="77"/>
      <c r="E95" s="54"/>
      <c r="F95" s="67">
        <v>54828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3"/>
      <c r="F96" s="67">
        <v>11448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62640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62640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84" t="s">
        <v>180</v>
      </c>
      <c r="C101" s="85"/>
      <c r="D101" s="85"/>
      <c r="E101" s="86"/>
      <c r="F101" s="93">
        <v>75168</v>
      </c>
      <c r="G101" s="94"/>
      <c r="H101" s="94"/>
      <c r="I101" s="94"/>
      <c r="J101" s="95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16560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16560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32400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5760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250560</v>
      </c>
      <c r="G106" s="68"/>
      <c r="H106" s="68"/>
      <c r="I106" s="68"/>
      <c r="J106" s="69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67">
        <v>2880</v>
      </c>
      <c r="G107" s="68"/>
      <c r="H107" s="68"/>
      <c r="I107" s="68"/>
      <c r="J107" s="69"/>
    </row>
    <row r="108" spans="1:10" ht="36" customHeight="1" thickBot="1" x14ac:dyDescent="0.3">
      <c r="A108" s="7"/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A110" s="7"/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27475.200000000001</v>
      </c>
      <c r="G114" s="212">
        <f>H114*1.1</f>
        <v>25185.600000000002</v>
      </c>
      <c r="H114" s="212">
        <v>22896</v>
      </c>
      <c r="I114" s="212">
        <f>H114*0.75</f>
        <v>17172</v>
      </c>
      <c r="J114" s="213">
        <f>H114*0.5</f>
        <v>11448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11448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 t="e">
        <v>#REF!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38880</v>
      </c>
      <c r="G117" s="212">
        <f>H117*1.1</f>
        <v>35640</v>
      </c>
      <c r="H117" s="212">
        <v>32400</v>
      </c>
      <c r="I117" s="212">
        <f>H117*0.75</f>
        <v>24300</v>
      </c>
      <c r="J117" s="213">
        <f>H117*0.5</f>
        <v>16200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16560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16560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4"/>
      <c r="F120" s="67">
        <v>22896</v>
      </c>
      <c r="G120" s="68"/>
      <c r="H120" s="68"/>
      <c r="I120" s="68"/>
      <c r="J120" s="69"/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28.5" customHeight="1" thickBot="1" x14ac:dyDescent="0.3">
      <c r="A122" s="7"/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28.5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28.5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28.5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8.5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56.25" customHeight="1" x14ac:dyDescent="0.25">
      <c r="A130" s="7"/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1.25" customHeight="1" x14ac:dyDescent="0.25">
      <c r="A131" s="7"/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1" x14ac:dyDescent="0.25">
      <c r="A132" s="7" t="s">
        <v>113</v>
      </c>
      <c r="B132" s="126" t="s">
        <v>255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2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"&amp;MIN(F56,F60:F73)&amp;" до "&amp;MAX(F56,F60:F73)</f>
        <v>Цена от 3060 до 90000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14400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20160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46080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29520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30960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72000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20160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23040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64800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28800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21600</v>
      </c>
      <c r="G94" s="212">
        <f>H94*1.1</f>
        <v>19800</v>
      </c>
      <c r="H94" s="212">
        <v>18000</v>
      </c>
      <c r="I94" s="212">
        <f>H94*0.75</f>
        <v>13500</v>
      </c>
      <c r="J94" s="213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16200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9000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30240</v>
      </c>
      <c r="G98" s="212">
        <f>H98*1.1</f>
        <v>27720.000000000004</v>
      </c>
      <c r="H98" s="212">
        <v>25200</v>
      </c>
      <c r="I98" s="212">
        <f>H98*0.75</f>
        <v>18900</v>
      </c>
      <c r="J98" s="213">
        <f>H98*0.5</f>
        <v>12600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14688</v>
      </c>
      <c r="G102" s="117">
        <f>H102*1.1</f>
        <v>13464.000000000002</v>
      </c>
      <c r="H102" s="117">
        <v>12240</v>
      </c>
      <c r="I102" s="117">
        <f>H102*0.75</f>
        <v>9180</v>
      </c>
      <c r="J102" s="117">
        <f>H102*0.5</f>
        <v>6120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77"/>
      <c r="G110" s="203"/>
      <c r="H110" s="203"/>
      <c r="I110" s="203"/>
      <c r="J110" s="204"/>
    </row>
    <row r="111" spans="1:10" ht="21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56.2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1.2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1" x14ac:dyDescent="0.25">
      <c r="A114" s="7" t="s">
        <v>113</v>
      </c>
      <c r="B114" s="126" t="s">
        <v>255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31" activePane="bottomLeft" state="frozen"/>
      <selection activeCell="B11" sqref="B11:E11"/>
      <selection pane="bottomLeft" activeCell="F135" sqref="F135:J13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77"/>
      <c r="G8" s="203"/>
      <c r="H8" s="203"/>
      <c r="I8" s="203"/>
      <c r="J8" s="20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231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65" t="s">
        <v>267</v>
      </c>
      <c r="B43" s="366"/>
      <c r="C43" s="367"/>
      <c r="D43" s="367"/>
      <c r="E43" s="367"/>
      <c r="F43" s="177" t="s">
        <v>267</v>
      </c>
      <c r="G43" s="203"/>
      <c r="H43" s="203"/>
      <c r="I43" s="203"/>
      <c r="J43" s="204"/>
    </row>
    <row r="44" spans="1:10" ht="36" customHeight="1" thickBot="1" x14ac:dyDescent="0.3">
      <c r="A44" s="7" t="s">
        <v>111</v>
      </c>
      <c r="B44" s="30" t="s">
        <v>268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77" t="s">
        <v>267</v>
      </c>
      <c r="G45" s="203"/>
      <c r="H45" s="203"/>
      <c r="I45" s="203"/>
      <c r="J45" s="204"/>
    </row>
    <row r="46" spans="1:10" ht="36" customHeight="1" thickBot="1" x14ac:dyDescent="0.3">
      <c r="A46" s="7" t="s">
        <v>111</v>
      </c>
      <c r="B46" s="30" t="s">
        <v>269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77" t="s">
        <v>267</v>
      </c>
      <c r="G47" s="203"/>
      <c r="H47" s="203"/>
      <c r="I47" s="203"/>
      <c r="J47" s="204"/>
    </row>
    <row r="48" spans="1:10" ht="36" customHeight="1" thickBot="1" x14ac:dyDescent="0.3">
      <c r="A48" s="7" t="s">
        <v>111</v>
      </c>
      <c r="B48" s="52" t="s">
        <v>270</v>
      </c>
      <c r="C48" s="53"/>
      <c r="D48" s="53"/>
      <c r="E48" s="54"/>
      <c r="F48" s="182">
        <v>1512</v>
      </c>
      <c r="G48" s="368"/>
      <c r="H48" s="368"/>
      <c r="I48" s="368"/>
      <c r="J48" s="369"/>
    </row>
    <row r="49" spans="1:10" ht="30" customHeight="1" thickBot="1" x14ac:dyDescent="0.3">
      <c r="A49" s="177"/>
      <c r="B49" s="203"/>
      <c r="C49" s="203"/>
      <c r="D49" s="203"/>
      <c r="E49" s="204"/>
      <c r="F49" s="177" t="s">
        <v>267</v>
      </c>
      <c r="G49" s="203"/>
      <c r="H49" s="203"/>
      <c r="I49" s="203"/>
      <c r="J49" s="204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70" t="str">
        <f>"Цена от "&amp;MIN(F51:F74)&amp;" до "&amp;MAX(F51:F74)</f>
        <v>Цена от 5400 до 277830</v>
      </c>
      <c r="G50" s="371"/>
      <c r="H50" s="371"/>
      <c r="I50" s="371"/>
      <c r="J50" s="372"/>
    </row>
    <row r="51" spans="1:10" ht="36" customHeight="1" outlineLevel="1" x14ac:dyDescent="0.25">
      <c r="A51" s="7"/>
      <c r="B51" s="52" t="s">
        <v>271</v>
      </c>
      <c r="C51" s="53"/>
      <c r="D51" s="53"/>
      <c r="E51" s="53"/>
      <c r="F51" s="143">
        <v>13230</v>
      </c>
      <c r="G51" s="144"/>
      <c r="H51" s="144"/>
      <c r="I51" s="144"/>
      <c r="J51" s="145"/>
    </row>
    <row r="52" spans="1:10" ht="36" customHeight="1" outlineLevel="1" x14ac:dyDescent="0.25">
      <c r="A52" s="7"/>
      <c r="B52" s="52" t="s">
        <v>272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273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274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275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276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277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278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279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280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281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282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283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284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285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286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287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288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289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290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291</v>
      </c>
      <c r="C71" s="53"/>
      <c r="D71" s="53"/>
      <c r="E71" s="53"/>
      <c r="F71" s="373">
        <v>277830</v>
      </c>
      <c r="G71" s="153"/>
      <c r="H71" s="153"/>
      <c r="I71" s="153"/>
      <c r="J71" s="154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210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194" t="s">
        <v>211</v>
      </c>
      <c r="C85" s="195"/>
      <c r="D85" s="195"/>
      <c r="E85" s="196"/>
      <c r="F85" s="205" t="str">
        <f>"Цена от "&amp;MIN(F87,F91:F104)&amp;" до "&amp;MAX(F87,F91:F104)</f>
        <v>Цена от 3240 до 787140</v>
      </c>
      <c r="G85" s="206"/>
      <c r="H85" s="206"/>
      <c r="I85" s="206"/>
      <c r="J85" s="207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thickBot="1" x14ac:dyDescent="0.3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159</v>
      </c>
      <c r="C91" s="79"/>
      <c r="D91" s="79"/>
      <c r="E91" s="36"/>
      <c r="F91" s="80">
        <v>74340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160</v>
      </c>
      <c r="C92" s="96"/>
      <c r="D92" s="96"/>
      <c r="E92" s="97"/>
      <c r="F92" s="186">
        <v>50940</v>
      </c>
      <c r="G92" s="237"/>
      <c r="H92" s="237"/>
      <c r="I92" s="237"/>
      <c r="J92" s="238"/>
    </row>
    <row r="93" spans="1:10" ht="36" customHeight="1" x14ac:dyDescent="0.25">
      <c r="A93" s="7"/>
      <c r="B93" s="52" t="s">
        <v>312</v>
      </c>
      <c r="C93" s="96"/>
      <c r="D93" s="96"/>
      <c r="E93" s="97"/>
      <c r="F93" s="186">
        <v>787140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76" t="s">
        <v>161</v>
      </c>
      <c r="C94" s="77"/>
      <c r="D94" s="77"/>
      <c r="E94" s="54"/>
      <c r="F94" s="186">
        <v>124740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76" t="s">
        <v>162</v>
      </c>
      <c r="C95" s="77"/>
      <c r="D95" s="77"/>
      <c r="E95" s="54"/>
      <c r="F95" s="186">
        <v>93870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76" t="s">
        <v>163</v>
      </c>
      <c r="C96" s="77"/>
      <c r="D96" s="77"/>
      <c r="E96" s="54"/>
      <c r="F96" s="186">
        <v>112644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76" t="s">
        <v>164</v>
      </c>
      <c r="C97" s="77"/>
      <c r="D97" s="77"/>
      <c r="E97" s="54"/>
      <c r="F97" s="186">
        <v>54540</v>
      </c>
      <c r="G97" s="237"/>
      <c r="H97" s="237"/>
      <c r="I97" s="237"/>
      <c r="J97" s="238"/>
    </row>
    <row r="98" spans="1:10" ht="36" customHeight="1" x14ac:dyDescent="0.25">
      <c r="A98" s="7" t="s">
        <v>111</v>
      </c>
      <c r="B98" s="76" t="s">
        <v>165</v>
      </c>
      <c r="C98" s="77"/>
      <c r="D98" s="77"/>
      <c r="E98" s="54"/>
      <c r="F98" s="186">
        <v>94140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52" t="s">
        <v>166</v>
      </c>
      <c r="C99" s="96"/>
      <c r="D99" s="96"/>
      <c r="E99" s="97"/>
      <c r="F99" s="186">
        <v>124740</v>
      </c>
      <c r="G99" s="237"/>
      <c r="H99" s="237"/>
      <c r="I99" s="237"/>
      <c r="J99" s="238"/>
    </row>
    <row r="100" spans="1:10" ht="36" customHeight="1" x14ac:dyDescent="0.25">
      <c r="A100" s="7"/>
      <c r="B100" s="52" t="s">
        <v>167</v>
      </c>
      <c r="C100" s="96"/>
      <c r="D100" s="96"/>
      <c r="E100" s="97"/>
      <c r="F100" s="186">
        <v>55800</v>
      </c>
      <c r="G100" s="237"/>
      <c r="H100" s="237"/>
      <c r="I100" s="237"/>
      <c r="J100" s="238"/>
    </row>
    <row r="101" spans="1:10" ht="36" customHeight="1" x14ac:dyDescent="0.25">
      <c r="A101" s="7" t="s">
        <v>111</v>
      </c>
      <c r="B101" s="78" t="s">
        <v>168</v>
      </c>
      <c r="C101" s="79"/>
      <c r="D101" s="79"/>
      <c r="E101" s="36"/>
      <c r="F101" s="186">
        <v>3240</v>
      </c>
      <c r="G101" s="237"/>
      <c r="H101" s="237"/>
      <c r="I101" s="237"/>
      <c r="J101" s="238"/>
    </row>
    <row r="102" spans="1:10" ht="36" customHeight="1" x14ac:dyDescent="0.25">
      <c r="A102" s="7"/>
      <c r="B102" s="52" t="s">
        <v>169</v>
      </c>
      <c r="C102" s="96"/>
      <c r="D102" s="96"/>
      <c r="E102" s="97"/>
      <c r="F102" s="186">
        <v>38340</v>
      </c>
      <c r="G102" s="237"/>
      <c r="H102" s="237"/>
      <c r="I102" s="237"/>
      <c r="J102" s="238"/>
    </row>
    <row r="103" spans="1:10" ht="36" customHeight="1" x14ac:dyDescent="0.25">
      <c r="B103" s="52" t="s">
        <v>170</v>
      </c>
      <c r="C103" s="96"/>
      <c r="D103" s="96"/>
      <c r="E103" s="97"/>
      <c r="F103" s="186">
        <v>31140</v>
      </c>
      <c r="G103" s="237"/>
      <c r="H103" s="237"/>
      <c r="I103" s="237"/>
      <c r="J103" s="238"/>
    </row>
    <row r="104" spans="1:10" ht="36" customHeight="1" x14ac:dyDescent="0.25">
      <c r="A104" s="7" t="s">
        <v>111</v>
      </c>
      <c r="B104" s="52" t="s">
        <v>172</v>
      </c>
      <c r="C104" s="96"/>
      <c r="D104" s="96"/>
      <c r="E104" s="97"/>
      <c r="F104" s="186">
        <v>56340</v>
      </c>
      <c r="G104" s="237"/>
      <c r="H104" s="237"/>
      <c r="I104" s="237"/>
      <c r="J104" s="238"/>
    </row>
    <row r="105" spans="1:10" ht="37.5" customHeight="1" x14ac:dyDescent="0.25">
      <c r="A105" s="7"/>
      <c r="B105" s="76" t="s">
        <v>173</v>
      </c>
      <c r="C105" s="77"/>
      <c r="D105" s="77"/>
      <c r="E105" s="54"/>
      <c r="F105" s="186">
        <v>8694</v>
      </c>
      <c r="G105" s="237"/>
      <c r="H105" s="237"/>
      <c r="I105" s="237"/>
      <c r="J105" s="238"/>
    </row>
    <row r="106" spans="1:10" ht="36" customHeight="1" x14ac:dyDescent="0.25">
      <c r="A106" s="7"/>
      <c r="B106" s="76" t="s">
        <v>174</v>
      </c>
      <c r="C106" s="77"/>
      <c r="D106" s="77"/>
      <c r="E106" s="54"/>
      <c r="F106" s="186">
        <v>70002</v>
      </c>
      <c r="G106" s="237"/>
      <c r="H106" s="237"/>
      <c r="I106" s="237"/>
      <c r="J106" s="238"/>
    </row>
    <row r="107" spans="1:10" ht="36" customHeight="1" x14ac:dyDescent="0.25">
      <c r="A107" s="7"/>
      <c r="B107" s="76" t="s">
        <v>175</v>
      </c>
      <c r="C107" s="77"/>
      <c r="D107" s="77"/>
      <c r="E107" s="53"/>
      <c r="F107" s="186">
        <v>60030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76" t="s">
        <v>176</v>
      </c>
      <c r="C108" s="77"/>
      <c r="D108" s="77"/>
      <c r="E108" s="54"/>
      <c r="F108" s="186">
        <v>216000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76" t="s">
        <v>177</v>
      </c>
      <c r="C109" s="77"/>
      <c r="D109" s="77"/>
      <c r="E109" s="54"/>
      <c r="F109" s="186">
        <v>148320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186">
        <v>362160</v>
      </c>
      <c r="G110" s="237"/>
      <c r="H110" s="237"/>
      <c r="I110" s="237"/>
      <c r="J110" s="238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86">
        <v>272880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84" t="s">
        <v>180</v>
      </c>
      <c r="C112" s="85"/>
      <c r="D112" s="85"/>
      <c r="E112" s="86"/>
      <c r="F112" s="186">
        <v>327456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86">
        <v>158400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76" t="s">
        <v>182</v>
      </c>
      <c r="C114" s="77"/>
      <c r="D114" s="77"/>
      <c r="E114" s="54"/>
      <c r="F114" s="186">
        <v>273600</v>
      </c>
      <c r="G114" s="237"/>
      <c r="H114" s="237"/>
      <c r="I114" s="237"/>
      <c r="J114" s="238"/>
    </row>
    <row r="115" spans="1:10" ht="36" customHeight="1" x14ac:dyDescent="0.25">
      <c r="A115" s="7" t="s">
        <v>113</v>
      </c>
      <c r="B115" s="76" t="s">
        <v>183</v>
      </c>
      <c r="C115" s="77"/>
      <c r="D115" s="77"/>
      <c r="E115" s="54"/>
      <c r="F115" s="186">
        <v>362160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78" t="s">
        <v>184</v>
      </c>
      <c r="C116" s="79"/>
      <c r="D116" s="79"/>
      <c r="E116" s="36"/>
      <c r="F116" s="186">
        <v>10080</v>
      </c>
      <c r="G116" s="237"/>
      <c r="H116" s="237"/>
      <c r="I116" s="237"/>
      <c r="J116" s="23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86">
        <v>163440</v>
      </c>
      <c r="G117" s="237"/>
      <c r="H117" s="237"/>
      <c r="I117" s="237"/>
      <c r="J117" s="238"/>
    </row>
    <row r="118" spans="1:10" ht="22.5" customHeight="1" x14ac:dyDescent="0.25">
      <c r="A118" s="7" t="s">
        <v>111</v>
      </c>
      <c r="B118" s="104" t="s">
        <v>188</v>
      </c>
      <c r="C118" s="105"/>
      <c r="D118" s="105"/>
      <c r="E118" s="105"/>
      <c r="F118" s="105"/>
      <c r="G118" s="105"/>
      <c r="H118" s="105"/>
      <c r="I118" s="105"/>
      <c r="J118" s="106"/>
    </row>
    <row r="119" spans="1:10" ht="36" customHeight="1" thickBot="1" x14ac:dyDescent="0.3">
      <c r="A119" s="7"/>
      <c r="B119" s="52" t="s">
        <v>171</v>
      </c>
      <c r="C119" s="96"/>
      <c r="D119" s="96"/>
      <c r="E119" s="97"/>
      <c r="F119" s="67">
        <v>40</v>
      </c>
      <c r="G119" s="68"/>
      <c r="H119" s="68"/>
      <c r="I119" s="68"/>
      <c r="J119" s="69"/>
    </row>
    <row r="120" spans="1:10" ht="36" customHeight="1" thickBot="1" x14ac:dyDescent="0.3">
      <c r="A120" s="7"/>
      <c r="B120" s="98" t="s">
        <v>187</v>
      </c>
      <c r="C120" s="99"/>
      <c r="D120" s="99"/>
      <c r="E120" s="100"/>
      <c r="F120" s="101"/>
      <c r="G120" s="102"/>
      <c r="H120" s="102"/>
      <c r="I120" s="102"/>
      <c r="J120" s="103"/>
    </row>
    <row r="121" spans="1:10" ht="36" customHeight="1" thickBot="1" x14ac:dyDescent="0.3">
      <c r="A121" s="7"/>
      <c r="B121" s="167" t="s">
        <v>188</v>
      </c>
      <c r="C121" s="168"/>
      <c r="D121" s="168"/>
      <c r="E121" s="168"/>
      <c r="F121" s="168"/>
      <c r="G121" s="168"/>
      <c r="H121" s="168"/>
      <c r="I121" s="168"/>
      <c r="J121" s="169"/>
    </row>
    <row r="122" spans="1:10" ht="36" customHeight="1" x14ac:dyDescent="0.25">
      <c r="A122" s="7"/>
      <c r="B122" s="107" t="s">
        <v>189</v>
      </c>
      <c r="C122" s="108"/>
      <c r="D122" s="108"/>
      <c r="E122" s="109"/>
      <c r="F122" s="67">
        <v>60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190</v>
      </c>
      <c r="C123" s="77"/>
      <c r="D123" s="77"/>
      <c r="E123" s="54"/>
      <c r="F123" s="67">
        <v>99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191</v>
      </c>
      <c r="C124" s="77"/>
      <c r="D124" s="77"/>
      <c r="E124" s="54"/>
      <c r="F124" s="67">
        <v>150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192</v>
      </c>
      <c r="C125" s="19"/>
      <c r="D125" s="19"/>
      <c r="E125" s="20"/>
      <c r="F125" s="205"/>
      <c r="G125" s="206"/>
      <c r="H125" s="206"/>
      <c r="I125" s="206"/>
      <c r="J125" s="207"/>
    </row>
    <row r="126" spans="1:10" ht="36" customHeight="1" x14ac:dyDescent="0.25">
      <c r="A126" s="7" t="s">
        <v>111</v>
      </c>
      <c r="B126" s="76" t="s">
        <v>252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313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314</v>
      </c>
      <c r="C128" s="77"/>
      <c r="D128" s="77"/>
      <c r="E128" s="54"/>
      <c r="F128" s="67">
        <v>179280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52" t="s">
        <v>315</v>
      </c>
      <c r="C129" s="96"/>
      <c r="D129" s="96"/>
      <c r="E129" s="97"/>
      <c r="F129" s="67">
        <v>179280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43740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327" t="s">
        <v>188</v>
      </c>
      <c r="C132" s="328"/>
      <c r="D132" s="328"/>
      <c r="E132" s="328"/>
      <c r="F132" s="328"/>
      <c r="G132" s="328"/>
      <c r="H132" s="328"/>
      <c r="I132" s="328"/>
      <c r="J132" s="329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180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72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180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77"/>
      <c r="G138" s="203"/>
      <c r="H138" s="203"/>
      <c r="I138" s="203"/>
      <c r="J138" s="204"/>
    </row>
    <row r="139" spans="1:10" ht="54" customHeight="1" thickBot="1" x14ac:dyDescent="0.3">
      <c r="A139" s="7" t="s">
        <v>111</v>
      </c>
      <c r="B139" s="464" t="s">
        <v>316</v>
      </c>
      <c r="C139" s="426"/>
      <c r="D139" s="426"/>
      <c r="E139" s="427"/>
      <c r="F139" s="110"/>
      <c r="G139" s="111"/>
      <c r="H139" s="111"/>
      <c r="I139" s="111"/>
      <c r="J139" s="112"/>
    </row>
    <row r="140" spans="1:10" ht="36" customHeight="1" x14ac:dyDescent="0.25">
      <c r="A140" s="7" t="s">
        <v>111</v>
      </c>
      <c r="B140" s="431" t="s">
        <v>317</v>
      </c>
      <c r="C140" s="432"/>
      <c r="D140" s="432"/>
      <c r="E140" s="433"/>
      <c r="F140" s="339"/>
      <c r="G140" s="339"/>
      <c r="H140" s="339"/>
      <c r="I140" s="339"/>
      <c r="J140" s="340"/>
    </row>
    <row r="141" spans="1:10" ht="36" customHeight="1" thickBot="1" x14ac:dyDescent="0.3">
      <c r="A141" s="7"/>
      <c r="B141" s="465" t="s">
        <v>318</v>
      </c>
      <c r="C141" s="466"/>
      <c r="D141" s="466"/>
      <c r="E141" s="467"/>
      <c r="F141" s="339"/>
      <c r="G141" s="339"/>
      <c r="H141" s="339"/>
      <c r="I141" s="339"/>
      <c r="J141" s="339"/>
    </row>
    <row r="142" spans="1:10" ht="18" customHeight="1" x14ac:dyDescent="0.25">
      <c r="A142" s="7"/>
      <c r="B142" s="121"/>
      <c r="C142" s="122"/>
      <c r="D142" s="122"/>
      <c r="E142" s="122"/>
      <c r="F142" s="123"/>
      <c r="G142" s="123"/>
      <c r="H142" s="123"/>
      <c r="I142" s="123"/>
      <c r="J142" s="123"/>
    </row>
    <row r="143" spans="1:10" ht="67.5" customHeight="1" x14ac:dyDescent="0.25">
      <c r="A143" s="7"/>
      <c r="B143" s="124" t="s">
        <v>319</v>
      </c>
      <c r="C143" s="124"/>
      <c r="D143" s="124"/>
      <c r="E143" s="124"/>
      <c r="F143" s="124"/>
      <c r="G143" s="124"/>
      <c r="H143" s="124"/>
      <c r="I143" s="124"/>
      <c r="J143" s="124"/>
    </row>
    <row r="144" spans="1:10" ht="27" customHeight="1" x14ac:dyDescent="0.25">
      <c r="A144" s="7" t="s">
        <v>113</v>
      </c>
      <c r="B144" s="126" t="s">
        <v>208</v>
      </c>
      <c r="C144" s="126"/>
      <c r="D144" s="126"/>
      <c r="E144" s="126"/>
      <c r="F144" s="126"/>
      <c r="G144" s="126"/>
      <c r="H144" s="126"/>
      <c r="I144" s="126"/>
      <c r="J144" s="126"/>
    </row>
    <row r="145" spans="1:10" s="172" customFormat="1" ht="20.100000000000001" customHeight="1" x14ac:dyDescent="0.25">
      <c r="B145" s="392"/>
      <c r="F145" s="393"/>
      <c r="G145" s="393"/>
      <c r="H145" s="393"/>
      <c r="I145" s="393"/>
      <c r="J145" s="393"/>
    </row>
    <row r="146" spans="1:10" s="239" customFormat="1" ht="36" customHeight="1" thickBot="1" x14ac:dyDescent="0.3">
      <c r="B146" s="240" t="s">
        <v>242</v>
      </c>
      <c r="C146" s="240"/>
      <c r="D146" s="240"/>
      <c r="E146" s="240"/>
      <c r="F146" s="240"/>
      <c r="G146" s="240"/>
      <c r="H146" s="240"/>
      <c r="I146" s="240"/>
    </row>
    <row r="147" spans="1:10" s="129" customFormat="1" ht="36" customHeight="1" thickBot="1" x14ac:dyDescent="0.3">
      <c r="B147" s="241" t="s">
        <v>243</v>
      </c>
      <c r="C147" s="242"/>
      <c r="D147" s="242"/>
      <c r="E147" s="242"/>
      <c r="F147" s="242"/>
      <c r="G147" s="242"/>
      <c r="H147" s="242"/>
      <c r="I147" s="243"/>
    </row>
    <row r="148" spans="1:10" ht="76.5" customHeight="1" thickBot="1" x14ac:dyDescent="0.3">
      <c r="B148" s="244" t="s">
        <v>244</v>
      </c>
      <c r="C148" s="245"/>
      <c r="D148" s="246" t="s">
        <v>245</v>
      </c>
      <c r="E148" s="247"/>
      <c r="F148" s="248"/>
      <c r="G148" s="247" t="s">
        <v>246</v>
      </c>
      <c r="H148" s="247"/>
      <c r="I148" s="248"/>
      <c r="J148" s="9"/>
    </row>
    <row r="149" spans="1:10" ht="36" customHeight="1" x14ac:dyDescent="0.25">
      <c r="B149" s="249" t="s">
        <v>247</v>
      </c>
      <c r="C149" s="250"/>
      <c r="D149" s="251" t="s">
        <v>248</v>
      </c>
      <c r="E149" s="251"/>
      <c r="F149" s="251"/>
      <c r="G149" s="252">
        <v>2190</v>
      </c>
      <c r="H149" s="251"/>
      <c r="I149" s="253"/>
      <c r="J149" s="9"/>
    </row>
    <row r="150" spans="1:10" ht="36" customHeight="1" x14ac:dyDescent="0.25">
      <c r="B150" s="254" t="s">
        <v>249</v>
      </c>
      <c r="C150" s="255"/>
      <c r="D150" s="256"/>
      <c r="E150" s="256"/>
      <c r="F150" s="256"/>
      <c r="G150" s="257">
        <v>1590</v>
      </c>
      <c r="H150" s="256"/>
      <c r="I150" s="258"/>
      <c r="J150" s="9"/>
    </row>
    <row r="151" spans="1:10" ht="36" customHeight="1" x14ac:dyDescent="0.25">
      <c r="B151" s="254" t="s">
        <v>250</v>
      </c>
      <c r="C151" s="255"/>
      <c r="D151" s="256"/>
      <c r="E151" s="256"/>
      <c r="F151" s="256"/>
      <c r="G151" s="257">
        <v>1440</v>
      </c>
      <c r="H151" s="256"/>
      <c r="I151" s="258"/>
      <c r="J151" s="9"/>
    </row>
    <row r="152" spans="1:10" ht="54" customHeight="1" x14ac:dyDescent="0.25">
      <c r="B152" s="254" t="s">
        <v>251</v>
      </c>
      <c r="C152" s="255"/>
      <c r="D152" s="256"/>
      <c r="E152" s="256"/>
      <c r="F152" s="256"/>
      <c r="G152" s="257">
        <v>1290</v>
      </c>
      <c r="H152" s="256"/>
      <c r="I152" s="258"/>
      <c r="J152" s="9"/>
    </row>
    <row r="153" spans="1:10" ht="18" customHeight="1" x14ac:dyDescent="0.25">
      <c r="B153" s="341"/>
      <c r="C153" s="341"/>
      <c r="D153" s="342"/>
      <c r="E153" s="342"/>
      <c r="F153" s="342"/>
      <c r="G153" s="343"/>
      <c r="H153" s="342"/>
      <c r="I153" s="342"/>
      <c r="J153" s="9"/>
    </row>
    <row r="154" spans="1:10" ht="40.5" customHeight="1" x14ac:dyDescent="0.25">
      <c r="A154" s="7"/>
      <c r="B154" s="128" t="s">
        <v>209</v>
      </c>
      <c r="C154" s="128"/>
      <c r="D154" s="128"/>
      <c r="E154" s="128"/>
      <c r="F154" s="128"/>
      <c r="G154" s="128"/>
      <c r="H154" s="128"/>
      <c r="I154" s="128"/>
      <c r="J154" s="128"/>
    </row>
    <row r="155" spans="1:10" ht="23.25" x14ac:dyDescent="0.25">
      <c r="A155" s="344" t="s">
        <v>320</v>
      </c>
      <c r="B155" s="344"/>
      <c r="C155" s="344"/>
      <c r="D155" s="344"/>
      <c r="E155" s="344"/>
      <c r="F155" s="344"/>
      <c r="G155" s="344"/>
      <c r="H155" s="344"/>
      <c r="I155" s="9"/>
      <c r="J155" s="9"/>
    </row>
    <row r="156" spans="1:10" ht="25.5" x14ac:dyDescent="0.35">
      <c r="A156" s="345" t="s">
        <v>321</v>
      </c>
      <c r="B156" s="345"/>
      <c r="C156" s="345"/>
      <c r="D156" s="345"/>
      <c r="E156" s="346" t="s">
        <v>322</v>
      </c>
      <c r="F156" s="347"/>
      <c r="G156" s="347"/>
      <c r="H156" s="9"/>
      <c r="I156" s="9"/>
      <c r="J156" s="9"/>
    </row>
    <row r="157" spans="1:10" ht="25.5" x14ac:dyDescent="0.35">
      <c r="A157" s="348" t="s">
        <v>323</v>
      </c>
      <c r="B157" s="348"/>
      <c r="C157" s="348"/>
      <c r="D157" s="348"/>
      <c r="E157" s="349">
        <v>1</v>
      </c>
      <c r="F157" s="347"/>
      <c r="G157" s="347"/>
      <c r="H157" s="9"/>
      <c r="I157" s="9"/>
      <c r="J157" s="9"/>
    </row>
    <row r="158" spans="1:10" ht="25.5" x14ac:dyDescent="0.35">
      <c r="A158" s="348">
        <v>2</v>
      </c>
      <c r="B158" s="348"/>
      <c r="C158" s="348"/>
      <c r="D158" s="348"/>
      <c r="E158" s="350">
        <v>1.1000000000000001</v>
      </c>
      <c r="F158" s="347"/>
      <c r="G158" s="347"/>
      <c r="H158" s="9"/>
      <c r="I158" s="9"/>
      <c r="J158" s="9"/>
    </row>
    <row r="159" spans="1:10" ht="25.5" x14ac:dyDescent="0.35">
      <c r="A159" s="348">
        <v>3</v>
      </c>
      <c r="B159" s="348"/>
      <c r="C159" s="348"/>
      <c r="D159" s="348"/>
      <c r="E159" s="350">
        <v>1.2</v>
      </c>
      <c r="F159" s="347"/>
      <c r="G159" s="347"/>
      <c r="H159" s="9"/>
      <c r="I159" s="9"/>
      <c r="J159" s="9"/>
    </row>
    <row r="160" spans="1:10" ht="25.5" x14ac:dyDescent="0.35">
      <c r="A160" s="348" t="s">
        <v>324</v>
      </c>
      <c r="B160" s="348"/>
      <c r="C160" s="348"/>
      <c r="D160" s="348"/>
      <c r="E160" s="350">
        <v>1.25</v>
      </c>
      <c r="F160" s="347"/>
      <c r="G160" s="347"/>
      <c r="H160" s="9"/>
      <c r="I160" s="9"/>
      <c r="J160" s="9"/>
    </row>
    <row r="161" spans="1:10" ht="25.5" x14ac:dyDescent="0.35">
      <c r="A161" s="348" t="s">
        <v>325</v>
      </c>
      <c r="B161" s="348"/>
      <c r="C161" s="348"/>
      <c r="D161" s="348"/>
      <c r="E161" s="350">
        <v>1.3</v>
      </c>
      <c r="F161" s="347"/>
      <c r="G161" s="347"/>
      <c r="H161" s="9"/>
      <c r="I161" s="9"/>
      <c r="J161" s="9"/>
    </row>
    <row r="162" spans="1:10" ht="25.5" x14ac:dyDescent="0.35">
      <c r="A162" s="348" t="s">
        <v>326</v>
      </c>
      <c r="B162" s="348"/>
      <c r="C162" s="348"/>
      <c r="D162" s="348"/>
      <c r="E162" s="350">
        <v>1.35</v>
      </c>
      <c r="F162" s="347"/>
      <c r="G162" s="347"/>
      <c r="H162" s="9"/>
      <c r="I162" s="9"/>
      <c r="J162" s="9"/>
    </row>
    <row r="163" spans="1:10" ht="25.5" x14ac:dyDescent="0.35">
      <c r="A163" s="348" t="s">
        <v>327</v>
      </c>
      <c r="B163" s="348"/>
      <c r="C163" s="348"/>
      <c r="D163" s="348"/>
      <c r="E163" s="350">
        <v>1.4</v>
      </c>
      <c r="F163" s="347"/>
      <c r="G163" s="347"/>
      <c r="H163" s="9"/>
      <c r="I163" s="9"/>
      <c r="J163" s="9"/>
    </row>
    <row r="164" spans="1:10" ht="25.5" x14ac:dyDescent="0.35">
      <c r="A164" s="348" t="s">
        <v>328</v>
      </c>
      <c r="B164" s="348"/>
      <c r="C164" s="348"/>
      <c r="D164" s="348"/>
      <c r="E164" s="350">
        <v>1.45</v>
      </c>
      <c r="F164" s="347"/>
      <c r="G164" s="347"/>
      <c r="H164" s="9"/>
      <c r="I164" s="9"/>
      <c r="J164" s="9"/>
    </row>
    <row r="165" spans="1:10" ht="25.5" x14ac:dyDescent="0.35">
      <c r="A165" s="348" t="s">
        <v>329</v>
      </c>
      <c r="B165" s="348"/>
      <c r="C165" s="348"/>
      <c r="D165" s="348"/>
      <c r="E165" s="350">
        <v>1.5</v>
      </c>
      <c r="F165" s="347"/>
      <c r="G165" s="347"/>
      <c r="H165" s="9"/>
      <c r="I165" s="9"/>
      <c r="J165" s="9"/>
    </row>
    <row r="166" spans="1:10" ht="25.5" x14ac:dyDescent="0.35">
      <c r="A166" s="348" t="s">
        <v>330</v>
      </c>
      <c r="B166" s="348"/>
      <c r="C166" s="348"/>
      <c r="D166" s="348"/>
      <c r="E166" s="350">
        <v>2</v>
      </c>
      <c r="F166" s="347"/>
      <c r="G166" s="347"/>
      <c r="H166" s="9"/>
      <c r="I166" s="9"/>
      <c r="J166" s="9"/>
    </row>
    <row r="167" spans="1:10" ht="53.25" customHeight="1" x14ac:dyDescent="0.25">
      <c r="A167" s="351" t="s">
        <v>331</v>
      </c>
      <c r="B167" s="351"/>
      <c r="C167" s="351"/>
      <c r="D167" s="351"/>
      <c r="E167" s="351"/>
      <c r="F167" s="351"/>
      <c r="G167" s="351"/>
      <c r="H167" s="351"/>
      <c r="I167" s="9"/>
      <c r="J167" s="9"/>
    </row>
  </sheetData>
  <sheetProtection selectLockedCells="1" selectUnlockedCells="1"/>
  <mergeCells count="292"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B143:J143"/>
    <mergeCell ref="B144:J144"/>
    <mergeCell ref="B146:I146"/>
    <mergeCell ref="B147:I147"/>
    <mergeCell ref="B148:C148"/>
    <mergeCell ref="D148:F148"/>
    <mergeCell ref="G148:I148"/>
    <mergeCell ref="B138:E138"/>
    <mergeCell ref="F138:J138"/>
    <mergeCell ref="B139:E139"/>
    <mergeCell ref="F139:J139"/>
    <mergeCell ref="B140:E140"/>
    <mergeCell ref="B141:E141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J121"/>
    <mergeCell ref="B122:E122"/>
    <mergeCell ref="F122:J122"/>
    <mergeCell ref="B123:E123"/>
    <mergeCell ref="F123:J123"/>
    <mergeCell ref="B124:E124"/>
    <mergeCell ref="F124:J124"/>
    <mergeCell ref="B117:E117"/>
    <mergeCell ref="F117:J117"/>
    <mergeCell ref="B118:J118"/>
    <mergeCell ref="B119:E119"/>
    <mergeCell ref="F119:J119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1"/>
  <sheetViews>
    <sheetView view="pageBreakPreview" topLeftCell="B1" zoomScale="50" zoomScaleNormal="60" zoomScaleSheetLayoutView="50" workbookViewId="0">
      <pane ySplit="4" topLeftCell="A158" activePane="bottomLeft" state="frozen"/>
      <selection activeCell="B11" sqref="B11:E11"/>
      <selection pane="bottomLeft" activeCell="Q165" sqref="Q165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64" t="s">
        <v>104</v>
      </c>
      <c r="C5" s="426"/>
      <c r="D5" s="426"/>
      <c r="E5" s="426"/>
      <c r="F5" s="426"/>
      <c r="G5" s="426"/>
      <c r="H5" s="426"/>
      <c r="I5" s="426"/>
      <c r="J5" s="427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68" t="s">
        <v>112</v>
      </c>
      <c r="C9" s="469"/>
      <c r="D9" s="469"/>
      <c r="E9" s="470"/>
      <c r="F9" s="456">
        <f>H9*1.2</f>
        <v>85579.199999999997</v>
      </c>
      <c r="G9" s="456">
        <f>H9*1.1</f>
        <v>78447.600000000006</v>
      </c>
      <c r="H9" s="456">
        <v>71316</v>
      </c>
      <c r="I9" s="456">
        <f>H9*0.75</f>
        <v>53487</v>
      </c>
      <c r="J9" s="457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71" t="s">
        <v>115</v>
      </c>
      <c r="C11" s="472"/>
      <c r="D11" s="472"/>
      <c r="E11" s="473"/>
      <c r="F11" s="456">
        <f>H11*1.2</f>
        <v>98020.800000000003</v>
      </c>
      <c r="G11" s="456">
        <f>H11*1.1</f>
        <v>89852.400000000009</v>
      </c>
      <c r="H11" s="456">
        <v>81684</v>
      </c>
      <c r="I11" s="456">
        <f>H11*0.75</f>
        <v>61263</v>
      </c>
      <c r="J11" s="457">
        <f>H11*0.5</f>
        <v>40842</v>
      </c>
    </row>
    <row r="12" spans="1:10" ht="25.5" customHeight="1" thickBot="1" x14ac:dyDescent="0.3">
      <c r="A12" s="7"/>
      <c r="B12" s="137"/>
      <c r="C12" s="138"/>
      <c r="D12" s="138"/>
      <c r="E12" s="139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74" t="s">
        <v>114</v>
      </c>
      <c r="C13" s="475"/>
      <c r="D13" s="475"/>
      <c r="E13" s="476"/>
      <c r="F13" s="477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78" t="s">
        <v>116</v>
      </c>
      <c r="C14" s="479"/>
      <c r="D14" s="479"/>
      <c r="E14" s="480"/>
      <c r="F14" s="477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5"/>
      <c r="C15" s="462"/>
      <c r="D15" s="462"/>
      <c r="E15" s="463"/>
      <c r="F15" s="158"/>
      <c r="G15" s="159"/>
      <c r="H15" s="159"/>
      <c r="I15" s="159"/>
      <c r="J15" s="160"/>
    </row>
    <row r="16" spans="1:10" ht="36" customHeight="1" x14ac:dyDescent="0.25">
      <c r="A16" s="7" t="s">
        <v>111</v>
      </c>
      <c r="B16" s="30" t="s">
        <v>117</v>
      </c>
      <c r="C16" s="227"/>
      <c r="D16" s="227"/>
      <c r="E16" s="228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29" t="s">
        <v>118</v>
      </c>
      <c r="C17" s="230"/>
      <c r="D17" s="230"/>
      <c r="E17" s="231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77"/>
      <c r="G18" s="203"/>
      <c r="H18" s="203"/>
      <c r="I18" s="203"/>
      <c r="J18" s="204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15" t="s">
        <v>120</v>
      </c>
      <c r="C20" s="299"/>
      <c r="D20" s="299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11" t="s">
        <v>256</v>
      </c>
      <c r="B21" s="312"/>
      <c r="C21" s="312"/>
      <c r="D21" s="312"/>
      <c r="E21" s="312"/>
      <c r="F21" s="312"/>
      <c r="G21" s="312"/>
      <c r="H21" s="312"/>
      <c r="I21" s="312"/>
      <c r="J21" s="313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thickBot="1" x14ac:dyDescent="0.3">
      <c r="A49" s="7"/>
      <c r="B49" s="52" t="s">
        <v>237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0" customHeight="1" thickBot="1" x14ac:dyDescent="0.4">
      <c r="A50" s="365" t="s">
        <v>267</v>
      </c>
      <c r="B50" s="366"/>
      <c r="C50" s="367"/>
      <c r="D50" s="367"/>
      <c r="E50" s="367"/>
      <c r="F50" s="177" t="s">
        <v>267</v>
      </c>
      <c r="G50" s="203"/>
      <c r="H50" s="203"/>
      <c r="I50" s="203"/>
      <c r="J50" s="204"/>
    </row>
    <row r="51" spans="1:10" ht="36" customHeight="1" thickBot="1" x14ac:dyDescent="0.3">
      <c r="A51" s="7" t="s">
        <v>111</v>
      </c>
      <c r="B51" s="30" t="s">
        <v>268</v>
      </c>
      <c r="C51" s="31"/>
      <c r="D51" s="31"/>
      <c r="E51" s="32"/>
      <c r="F51" s="33">
        <f>H51*1.2</f>
        <v>85579.199999999997</v>
      </c>
      <c r="G51" s="33">
        <f>H51*1.1</f>
        <v>78447.600000000006</v>
      </c>
      <c r="H51" s="33">
        <v>71316</v>
      </c>
      <c r="I51" s="33">
        <f>H51*0.75</f>
        <v>53487</v>
      </c>
      <c r="J51" s="33">
        <f>H51*0.5</f>
        <v>35658</v>
      </c>
    </row>
    <row r="52" spans="1:10" ht="34.5" customHeight="1" thickBot="1" x14ac:dyDescent="0.3">
      <c r="A52" s="7"/>
      <c r="B52" s="27"/>
      <c r="C52" s="38"/>
      <c r="D52" s="38"/>
      <c r="E52" s="39"/>
      <c r="F52" s="177" t="s">
        <v>267</v>
      </c>
      <c r="G52" s="203"/>
      <c r="H52" s="203"/>
      <c r="I52" s="203"/>
      <c r="J52" s="204"/>
    </row>
    <row r="53" spans="1:10" ht="36" customHeight="1" thickBot="1" x14ac:dyDescent="0.3">
      <c r="A53" s="7" t="s">
        <v>111</v>
      </c>
      <c r="B53" s="30" t="s">
        <v>269</v>
      </c>
      <c r="C53" s="31"/>
      <c r="D53" s="31"/>
      <c r="E53" s="32"/>
      <c r="F53" s="33">
        <f>H53*1.2</f>
        <v>98020.800000000003</v>
      </c>
      <c r="G53" s="33">
        <f>H53*1.1</f>
        <v>89852.400000000009</v>
      </c>
      <c r="H53" s="33">
        <v>81684</v>
      </c>
      <c r="I53" s="33">
        <f>H53*0.75</f>
        <v>61263</v>
      </c>
      <c r="J53" s="33">
        <f>H53*0.5</f>
        <v>40842</v>
      </c>
    </row>
    <row r="54" spans="1:10" ht="24" customHeight="1" thickBot="1" x14ac:dyDescent="0.3">
      <c r="A54" s="7"/>
      <c r="B54" s="27"/>
      <c r="C54" s="28"/>
      <c r="D54" s="28"/>
      <c r="E54" s="29"/>
      <c r="F54" s="177" t="s">
        <v>267</v>
      </c>
      <c r="G54" s="203"/>
      <c r="H54" s="203"/>
      <c r="I54" s="203"/>
      <c r="J54" s="204"/>
    </row>
    <row r="55" spans="1:10" ht="36" customHeight="1" thickBot="1" x14ac:dyDescent="0.3">
      <c r="A55" s="7" t="s">
        <v>111</v>
      </c>
      <c r="B55" s="52" t="s">
        <v>270</v>
      </c>
      <c r="C55" s="53"/>
      <c r="D55" s="53"/>
      <c r="E55" s="54"/>
      <c r="F55" s="182">
        <v>2376</v>
      </c>
      <c r="G55" s="368"/>
      <c r="H55" s="368"/>
      <c r="I55" s="368"/>
      <c r="J55" s="369"/>
    </row>
    <row r="56" spans="1:10" ht="30" customHeight="1" thickBot="1" x14ac:dyDescent="0.3">
      <c r="A56" s="177"/>
      <c r="B56" s="203"/>
      <c r="C56" s="203"/>
      <c r="D56" s="203"/>
      <c r="E56" s="204"/>
      <c r="F56" s="177" t="s">
        <v>267</v>
      </c>
      <c r="G56" s="203"/>
      <c r="H56" s="203"/>
      <c r="I56" s="203"/>
      <c r="J56" s="204"/>
    </row>
    <row r="57" spans="1:10" ht="36" customHeight="1" thickBot="1" x14ac:dyDescent="0.3">
      <c r="A57" s="7"/>
      <c r="B57" s="61" t="s">
        <v>121</v>
      </c>
      <c r="C57" s="62"/>
      <c r="D57" s="62"/>
      <c r="E57" s="63"/>
      <c r="F57" s="370" t="str">
        <f>"Цена от "&amp;MIN(F58:F82)&amp;" до "&amp;MAX(F58:F82)</f>
        <v>Цена от 16236 до 779328</v>
      </c>
      <c r="G57" s="371"/>
      <c r="H57" s="371"/>
      <c r="I57" s="371"/>
      <c r="J57" s="372"/>
    </row>
    <row r="58" spans="1:10" ht="36" customHeight="1" outlineLevel="1" x14ac:dyDescent="0.25">
      <c r="A58" s="7"/>
      <c r="B58" s="52" t="s">
        <v>271</v>
      </c>
      <c r="C58" s="53"/>
      <c r="D58" s="53"/>
      <c r="E58" s="53"/>
      <c r="F58" s="143">
        <v>16236</v>
      </c>
      <c r="G58" s="144"/>
      <c r="H58" s="144"/>
      <c r="I58" s="144"/>
      <c r="J58" s="145"/>
    </row>
    <row r="59" spans="1:10" ht="36" customHeight="1" outlineLevel="1" x14ac:dyDescent="0.25">
      <c r="A59" s="7"/>
      <c r="B59" s="52" t="s">
        <v>272</v>
      </c>
      <c r="C59" s="53"/>
      <c r="D59" s="53"/>
      <c r="E59" s="53"/>
      <c r="F59" s="58">
        <v>32472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273</v>
      </c>
      <c r="C60" s="53"/>
      <c r="D60" s="53"/>
      <c r="E60" s="53"/>
      <c r="F60" s="58">
        <v>64944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274</v>
      </c>
      <c r="C61" s="53"/>
      <c r="D61" s="53"/>
      <c r="E61" s="53"/>
      <c r="F61" s="58">
        <v>97416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275</v>
      </c>
      <c r="C62" s="53"/>
      <c r="D62" s="53"/>
      <c r="E62" s="53"/>
      <c r="F62" s="58">
        <v>129888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276</v>
      </c>
      <c r="C63" s="53"/>
      <c r="D63" s="53"/>
      <c r="E63" s="53"/>
      <c r="F63" s="58">
        <v>162360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277</v>
      </c>
      <c r="C64" s="53"/>
      <c r="D64" s="53"/>
      <c r="E64" s="53"/>
      <c r="F64" s="58">
        <v>194832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278</v>
      </c>
      <c r="C65" s="53"/>
      <c r="D65" s="53"/>
      <c r="E65" s="53"/>
      <c r="F65" s="58">
        <v>227304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279</v>
      </c>
      <c r="C66" s="53"/>
      <c r="D66" s="53"/>
      <c r="E66" s="53"/>
      <c r="F66" s="58">
        <v>259776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280</v>
      </c>
      <c r="C67" s="53"/>
      <c r="D67" s="53"/>
      <c r="E67" s="53"/>
      <c r="F67" s="58">
        <v>292248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281</v>
      </c>
      <c r="C68" s="53"/>
      <c r="D68" s="53"/>
      <c r="E68" s="53"/>
      <c r="F68" s="58">
        <v>324720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282</v>
      </c>
      <c r="C69" s="53"/>
      <c r="D69" s="53"/>
      <c r="E69" s="53"/>
      <c r="F69" s="58">
        <v>357192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283</v>
      </c>
      <c r="C70" s="53"/>
      <c r="D70" s="53"/>
      <c r="E70" s="53"/>
      <c r="F70" s="58">
        <v>389664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284</v>
      </c>
      <c r="C71" s="53"/>
      <c r="D71" s="53"/>
      <c r="E71" s="53"/>
      <c r="F71" s="58">
        <v>422136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285</v>
      </c>
      <c r="C72" s="53"/>
      <c r="D72" s="53"/>
      <c r="E72" s="53"/>
      <c r="F72" s="58">
        <v>454608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286</v>
      </c>
      <c r="C73" s="53"/>
      <c r="D73" s="53"/>
      <c r="E73" s="53"/>
      <c r="F73" s="58">
        <v>487080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287</v>
      </c>
      <c r="C74" s="53"/>
      <c r="D74" s="53"/>
      <c r="E74" s="53"/>
      <c r="F74" s="58">
        <v>519552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288</v>
      </c>
      <c r="C75" s="53"/>
      <c r="D75" s="53"/>
      <c r="E75" s="53"/>
      <c r="F75" s="58">
        <v>552024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289</v>
      </c>
      <c r="C76" s="53"/>
      <c r="D76" s="53"/>
      <c r="E76" s="53"/>
      <c r="F76" s="58">
        <v>584496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290</v>
      </c>
      <c r="C77" s="53"/>
      <c r="D77" s="53"/>
      <c r="E77" s="53"/>
      <c r="F77" s="58">
        <v>616968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291</v>
      </c>
      <c r="C78" s="53"/>
      <c r="D78" s="53"/>
      <c r="E78" s="53"/>
      <c r="F78" s="58">
        <v>649440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292</v>
      </c>
      <c r="C79" s="53"/>
      <c r="D79" s="53"/>
      <c r="E79" s="53"/>
      <c r="F79" s="58">
        <v>681912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293</v>
      </c>
      <c r="C80" s="53"/>
      <c r="D80" s="53"/>
      <c r="E80" s="53"/>
      <c r="F80" s="58">
        <v>714384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294</v>
      </c>
      <c r="C81" s="53"/>
      <c r="D81" s="53"/>
      <c r="E81" s="53"/>
      <c r="F81" s="58">
        <v>746856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295</v>
      </c>
      <c r="C82" s="53"/>
      <c r="D82" s="53"/>
      <c r="E82" s="53"/>
      <c r="F82" s="58">
        <v>779328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296</v>
      </c>
      <c r="C83" s="53"/>
      <c r="D83" s="53"/>
      <c r="E83" s="53"/>
      <c r="F83" s="58">
        <v>811800</v>
      </c>
      <c r="G83" s="59"/>
      <c r="H83" s="59"/>
      <c r="I83" s="59"/>
      <c r="J83" s="60"/>
    </row>
    <row r="84" spans="1:10" ht="36" customHeight="1" outlineLevel="1" thickBot="1" x14ac:dyDescent="0.3">
      <c r="A84" s="7"/>
      <c r="B84" s="52" t="s">
        <v>297</v>
      </c>
      <c r="C84" s="53"/>
      <c r="D84" s="53"/>
      <c r="E84" s="53"/>
      <c r="F84" s="373">
        <v>844272</v>
      </c>
      <c r="G84" s="153"/>
      <c r="H84" s="153"/>
      <c r="I84" s="153"/>
      <c r="J84" s="154"/>
    </row>
    <row r="85" spans="1:10" ht="36" customHeight="1" thickBot="1" x14ac:dyDescent="0.3">
      <c r="A85" s="7"/>
      <c r="B85" s="70" t="s">
        <v>142</v>
      </c>
      <c r="C85" s="71"/>
      <c r="D85" s="71"/>
      <c r="E85" s="72"/>
      <c r="F85" s="64" t="str">
        <f>"Цена от "&amp;MIN(F86:F95)&amp;" до "&amp;MAX(F86:F95)</f>
        <v>Цена от 2340 до 122940</v>
      </c>
      <c r="G85" s="65"/>
      <c r="H85" s="65"/>
      <c r="I85" s="65"/>
      <c r="J85" s="66"/>
    </row>
    <row r="86" spans="1:10" ht="36" customHeight="1" x14ac:dyDescent="0.25">
      <c r="A86" s="7"/>
      <c r="B86" s="76" t="s">
        <v>143</v>
      </c>
      <c r="C86" s="77"/>
      <c r="D86" s="77"/>
      <c r="E86" s="54"/>
      <c r="F86" s="67">
        <v>9000</v>
      </c>
      <c r="G86" s="68"/>
      <c r="H86" s="68"/>
      <c r="I86" s="68"/>
      <c r="J86" s="69"/>
    </row>
    <row r="87" spans="1:10" ht="36" customHeight="1" x14ac:dyDescent="0.25">
      <c r="A87" s="7"/>
      <c r="B87" s="76" t="s">
        <v>210</v>
      </c>
      <c r="C87" s="77"/>
      <c r="D87" s="77"/>
      <c r="E87" s="54"/>
      <c r="F87" s="67">
        <v>7740</v>
      </c>
      <c r="G87" s="68"/>
      <c r="H87" s="68"/>
      <c r="I87" s="68"/>
      <c r="J87" s="69"/>
    </row>
    <row r="88" spans="1:10" ht="36" customHeight="1" x14ac:dyDescent="0.25">
      <c r="A88" s="7"/>
      <c r="B88" s="78" t="s">
        <v>145</v>
      </c>
      <c r="C88" s="79"/>
      <c r="D88" s="79"/>
      <c r="E88" s="36"/>
      <c r="F88" s="80">
        <v>122940</v>
      </c>
      <c r="G88" s="81"/>
      <c r="H88" s="81"/>
      <c r="I88" s="81"/>
      <c r="J88" s="82"/>
    </row>
    <row r="89" spans="1:10" ht="36" customHeight="1" x14ac:dyDescent="0.25">
      <c r="A89" s="7"/>
      <c r="B89" s="76" t="s">
        <v>146</v>
      </c>
      <c r="C89" s="77"/>
      <c r="D89" s="77"/>
      <c r="E89" s="54"/>
      <c r="F89" s="67">
        <v>27540</v>
      </c>
      <c r="G89" s="68"/>
      <c r="H89" s="68"/>
      <c r="I89" s="68"/>
      <c r="J89" s="69"/>
    </row>
    <row r="90" spans="1:10" ht="36" customHeight="1" x14ac:dyDescent="0.25">
      <c r="A90" s="7"/>
      <c r="B90" s="76" t="s">
        <v>147</v>
      </c>
      <c r="C90" s="77"/>
      <c r="D90" s="77"/>
      <c r="E90" s="54"/>
      <c r="F90" s="67">
        <v>74340</v>
      </c>
      <c r="G90" s="68"/>
      <c r="H90" s="68"/>
      <c r="I90" s="68"/>
      <c r="J90" s="69"/>
    </row>
    <row r="91" spans="1:10" ht="36" customHeight="1" x14ac:dyDescent="0.25">
      <c r="A91" s="7"/>
      <c r="B91" s="76" t="s">
        <v>148</v>
      </c>
      <c r="C91" s="77"/>
      <c r="D91" s="77"/>
      <c r="E91" s="54"/>
      <c r="F91" s="67">
        <v>2340</v>
      </c>
      <c r="G91" s="68"/>
      <c r="H91" s="68"/>
      <c r="I91" s="68"/>
      <c r="J91" s="69"/>
    </row>
    <row r="92" spans="1:10" ht="36" customHeight="1" x14ac:dyDescent="0.25">
      <c r="A92" s="7"/>
      <c r="B92" s="76" t="s">
        <v>149</v>
      </c>
      <c r="C92" s="77"/>
      <c r="D92" s="77"/>
      <c r="E92" s="54"/>
      <c r="F92" s="67">
        <v>2340</v>
      </c>
      <c r="G92" s="68"/>
      <c r="H92" s="68"/>
      <c r="I92" s="68"/>
      <c r="J92" s="69"/>
    </row>
    <row r="93" spans="1:10" ht="36" customHeight="1" x14ac:dyDescent="0.25">
      <c r="A93" s="7"/>
      <c r="B93" s="76" t="s">
        <v>150</v>
      </c>
      <c r="C93" s="77"/>
      <c r="D93" s="77"/>
      <c r="E93" s="54"/>
      <c r="F93" s="67">
        <v>4680</v>
      </c>
      <c r="G93" s="68"/>
      <c r="H93" s="68"/>
      <c r="I93" s="68"/>
      <c r="J93" s="69"/>
    </row>
    <row r="94" spans="1:10" ht="36" customHeight="1" x14ac:dyDescent="0.25">
      <c r="A94" s="7"/>
      <c r="B94" s="76" t="s">
        <v>151</v>
      </c>
      <c r="C94" s="77"/>
      <c r="D94" s="77"/>
      <c r="E94" s="54"/>
      <c r="F94" s="67">
        <v>7020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152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21.75" customHeight="1" thickBot="1" x14ac:dyDescent="0.3">
      <c r="A96" s="7"/>
      <c r="B96" s="27"/>
      <c r="C96" s="38"/>
      <c r="D96" s="38"/>
      <c r="E96" s="39"/>
      <c r="F96" s="40" t="s">
        <v>153</v>
      </c>
      <c r="G96" s="41"/>
      <c r="H96" s="41"/>
      <c r="I96" s="41"/>
      <c r="J96" s="42"/>
    </row>
    <row r="97" spans="1:10" ht="36" customHeight="1" thickBot="1" x14ac:dyDescent="0.3">
      <c r="A97" s="7"/>
      <c r="B97" s="76" t="s">
        <v>154</v>
      </c>
      <c r="C97" s="77"/>
      <c r="D97" s="77"/>
      <c r="E97" s="54"/>
      <c r="F97" s="67">
        <v>180</v>
      </c>
      <c r="G97" s="68"/>
      <c r="H97" s="68"/>
      <c r="I97" s="68"/>
      <c r="J97" s="69"/>
    </row>
    <row r="98" spans="1:10" ht="54" customHeight="1" thickBot="1" x14ac:dyDescent="0.3">
      <c r="A98" s="7"/>
      <c r="B98" s="194" t="s">
        <v>211</v>
      </c>
      <c r="C98" s="195"/>
      <c r="D98" s="195"/>
      <c r="E98" s="196"/>
      <c r="F98" s="205" t="str">
        <f>"Цена от "&amp;MIN(F100,F104:F118)&amp;" до "&amp;MAX(F100,F104:F118)</f>
        <v>Цена от 3240 до 835740</v>
      </c>
      <c r="G98" s="206"/>
      <c r="H98" s="206"/>
      <c r="I98" s="206"/>
      <c r="J98" s="207"/>
    </row>
    <row r="99" spans="1:10" ht="24" customHeight="1" thickBot="1" x14ac:dyDescent="0.3">
      <c r="A99" s="7"/>
      <c r="B99" s="27"/>
      <c r="C99" s="38"/>
      <c r="D99" s="38"/>
      <c r="E99" s="39"/>
      <c r="F99" s="40"/>
      <c r="G99" s="41"/>
      <c r="H99" s="41"/>
      <c r="I99" s="41"/>
      <c r="J99" s="42"/>
    </row>
    <row r="100" spans="1:10" ht="36" customHeight="1" x14ac:dyDescent="0.25">
      <c r="A100" s="7"/>
      <c r="B100" s="76" t="s">
        <v>156</v>
      </c>
      <c r="C100" s="77"/>
      <c r="D100" s="77"/>
      <c r="E100" s="54"/>
      <c r="F100" s="67">
        <v>83160</v>
      </c>
      <c r="G100" s="68"/>
      <c r="H100" s="68"/>
      <c r="I100" s="68"/>
      <c r="J100" s="69"/>
    </row>
    <row r="101" spans="1:10" ht="36" customHeight="1" x14ac:dyDescent="0.25">
      <c r="A101" s="7"/>
      <c r="B101" s="84" t="s">
        <v>157</v>
      </c>
      <c r="C101" s="85"/>
      <c r="D101" s="85"/>
      <c r="E101" s="86"/>
      <c r="F101" s="67">
        <v>8316</v>
      </c>
      <c r="G101" s="68"/>
      <c r="H101" s="68"/>
      <c r="I101" s="68"/>
      <c r="J101" s="69"/>
    </row>
    <row r="102" spans="1:10" ht="36" customHeight="1" thickBot="1" x14ac:dyDescent="0.3">
      <c r="A102" s="7"/>
      <c r="B102" s="84" t="s">
        <v>158</v>
      </c>
      <c r="C102" s="85"/>
      <c r="D102" s="85"/>
      <c r="E102" s="86"/>
      <c r="F102" s="67">
        <v>20790</v>
      </c>
      <c r="G102" s="68"/>
      <c r="H102" s="68"/>
      <c r="I102" s="68"/>
      <c r="J102" s="69"/>
    </row>
    <row r="103" spans="1:10" ht="24" customHeight="1" thickBot="1" x14ac:dyDescent="0.3">
      <c r="A103" s="7"/>
      <c r="B103" s="27"/>
      <c r="C103" s="38"/>
      <c r="D103" s="38"/>
      <c r="E103" s="39"/>
      <c r="F103" s="40"/>
      <c r="G103" s="41"/>
      <c r="H103" s="41"/>
      <c r="I103" s="41"/>
      <c r="J103" s="42"/>
    </row>
    <row r="104" spans="1:10" ht="36" customHeight="1" x14ac:dyDescent="0.25">
      <c r="A104" s="7" t="s">
        <v>111</v>
      </c>
      <c r="B104" s="78" t="s">
        <v>159</v>
      </c>
      <c r="C104" s="79"/>
      <c r="D104" s="79"/>
      <c r="E104" s="36"/>
      <c r="F104" s="80">
        <v>85140</v>
      </c>
      <c r="G104" s="81"/>
      <c r="H104" s="81"/>
      <c r="I104" s="81"/>
      <c r="J104" s="82"/>
    </row>
    <row r="105" spans="1:10" ht="36" customHeight="1" x14ac:dyDescent="0.25">
      <c r="A105" s="7" t="s">
        <v>111</v>
      </c>
      <c r="B105" s="78" t="s">
        <v>489</v>
      </c>
      <c r="C105" s="79"/>
      <c r="D105" s="79"/>
      <c r="E105" s="36"/>
      <c r="F105" s="80">
        <v>835740</v>
      </c>
      <c r="G105" s="81"/>
      <c r="H105" s="81"/>
      <c r="I105" s="81"/>
      <c r="J105" s="82"/>
    </row>
    <row r="106" spans="1:10" ht="36" customHeight="1" x14ac:dyDescent="0.25">
      <c r="A106" s="7" t="s">
        <v>111</v>
      </c>
      <c r="B106" s="52" t="s">
        <v>160</v>
      </c>
      <c r="C106" s="96"/>
      <c r="D106" s="96"/>
      <c r="E106" s="97"/>
      <c r="F106" s="80">
        <v>61740</v>
      </c>
      <c r="G106" s="81"/>
      <c r="H106" s="81"/>
      <c r="I106" s="81"/>
      <c r="J106" s="82"/>
    </row>
    <row r="107" spans="1:10" ht="36" customHeight="1" x14ac:dyDescent="0.25">
      <c r="A107" s="7"/>
      <c r="B107" s="78" t="s">
        <v>312</v>
      </c>
      <c r="C107" s="79"/>
      <c r="D107" s="79"/>
      <c r="E107" s="36"/>
      <c r="F107" s="80">
        <v>787140</v>
      </c>
      <c r="G107" s="81"/>
      <c r="H107" s="81"/>
      <c r="I107" s="81"/>
      <c r="J107" s="82"/>
    </row>
    <row r="108" spans="1:10" ht="36" customHeight="1" x14ac:dyDescent="0.25">
      <c r="A108" s="7" t="s">
        <v>111</v>
      </c>
      <c r="B108" s="76" t="s">
        <v>161</v>
      </c>
      <c r="C108" s="77"/>
      <c r="D108" s="77"/>
      <c r="E108" s="54"/>
      <c r="F108" s="80">
        <v>212940</v>
      </c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76" t="s">
        <v>162</v>
      </c>
      <c r="C109" s="77"/>
      <c r="D109" s="77"/>
      <c r="E109" s="54"/>
      <c r="F109" s="80">
        <v>106740</v>
      </c>
      <c r="G109" s="81"/>
      <c r="H109" s="81"/>
      <c r="I109" s="81"/>
      <c r="J109" s="82"/>
    </row>
    <row r="110" spans="1:10" ht="36" customHeight="1" x14ac:dyDescent="0.25">
      <c r="A110" s="7" t="s">
        <v>111</v>
      </c>
      <c r="B110" s="76" t="s">
        <v>163</v>
      </c>
      <c r="C110" s="77"/>
      <c r="D110" s="77"/>
      <c r="E110" s="54"/>
      <c r="F110" s="80">
        <v>128088</v>
      </c>
      <c r="G110" s="81"/>
      <c r="H110" s="81"/>
      <c r="I110" s="81"/>
      <c r="J110" s="82"/>
    </row>
    <row r="111" spans="1:10" ht="36" customHeight="1" x14ac:dyDescent="0.25">
      <c r="A111" s="7" t="s">
        <v>111</v>
      </c>
      <c r="B111" s="76" t="s">
        <v>164</v>
      </c>
      <c r="C111" s="77"/>
      <c r="D111" s="77"/>
      <c r="E111" s="54"/>
      <c r="F111" s="80">
        <v>43740</v>
      </c>
      <c r="G111" s="81"/>
      <c r="H111" s="81"/>
      <c r="I111" s="81"/>
      <c r="J111" s="82"/>
    </row>
    <row r="112" spans="1:10" ht="36" customHeight="1" x14ac:dyDescent="0.25">
      <c r="A112" s="7" t="s">
        <v>111</v>
      </c>
      <c r="B112" s="76" t="s">
        <v>165</v>
      </c>
      <c r="C112" s="77"/>
      <c r="D112" s="77"/>
      <c r="E112" s="54"/>
      <c r="F112" s="80">
        <v>88740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8" t="s">
        <v>166</v>
      </c>
      <c r="C113" s="79"/>
      <c r="D113" s="79"/>
      <c r="E113" s="36"/>
      <c r="F113" s="80">
        <v>256140</v>
      </c>
      <c r="G113" s="81"/>
      <c r="H113" s="81"/>
      <c r="I113" s="81"/>
      <c r="J113" s="82"/>
    </row>
    <row r="114" spans="1:10" ht="36" customHeight="1" x14ac:dyDescent="0.25">
      <c r="A114" s="7"/>
      <c r="B114" s="78" t="s">
        <v>167</v>
      </c>
      <c r="C114" s="79"/>
      <c r="D114" s="79"/>
      <c r="E114" s="36"/>
      <c r="F114" s="80">
        <v>208080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8" t="s">
        <v>168</v>
      </c>
      <c r="C115" s="79"/>
      <c r="D115" s="79"/>
      <c r="E115" s="36"/>
      <c r="F115" s="80">
        <v>3240</v>
      </c>
      <c r="G115" s="81"/>
      <c r="H115" s="81"/>
      <c r="I115" s="81"/>
      <c r="J115" s="82"/>
    </row>
    <row r="116" spans="1:10" ht="36" customHeight="1" x14ac:dyDescent="0.25">
      <c r="B116" s="78" t="s">
        <v>169</v>
      </c>
      <c r="C116" s="79"/>
      <c r="D116" s="79"/>
      <c r="E116" s="36"/>
      <c r="F116" s="80">
        <v>79740</v>
      </c>
      <c r="G116" s="81"/>
      <c r="H116" s="81"/>
      <c r="I116" s="81"/>
      <c r="J116" s="82"/>
    </row>
    <row r="117" spans="1:10" ht="36" customHeight="1" x14ac:dyDescent="0.25">
      <c r="B117" s="78" t="s">
        <v>170</v>
      </c>
      <c r="C117" s="79"/>
      <c r="D117" s="79"/>
      <c r="E117" s="36"/>
      <c r="F117" s="80">
        <v>67140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8" t="s">
        <v>172</v>
      </c>
      <c r="C118" s="79"/>
      <c r="D118" s="79"/>
      <c r="E118" s="36"/>
      <c r="F118" s="80">
        <v>191340</v>
      </c>
      <c r="G118" s="81"/>
      <c r="H118" s="81"/>
      <c r="I118" s="81"/>
      <c r="J118" s="82"/>
    </row>
    <row r="119" spans="1:10" ht="37.5" customHeight="1" x14ac:dyDescent="0.25">
      <c r="A119" s="7"/>
      <c r="B119" s="76" t="s">
        <v>173</v>
      </c>
      <c r="C119" s="77"/>
      <c r="D119" s="77"/>
      <c r="E119" s="54"/>
      <c r="F119" s="80">
        <v>9000</v>
      </c>
      <c r="G119" s="81"/>
      <c r="H119" s="81"/>
      <c r="I119" s="81"/>
      <c r="J119" s="82"/>
    </row>
    <row r="120" spans="1:10" ht="36" customHeight="1" x14ac:dyDescent="0.25">
      <c r="A120" s="7"/>
      <c r="B120" s="76" t="s">
        <v>174</v>
      </c>
      <c r="C120" s="77"/>
      <c r="D120" s="77"/>
      <c r="E120" s="54"/>
      <c r="F120" s="80">
        <v>120150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175</v>
      </c>
      <c r="C121" s="77"/>
      <c r="D121" s="77"/>
      <c r="E121" s="53"/>
      <c r="F121" s="80">
        <v>60030</v>
      </c>
      <c r="G121" s="81"/>
      <c r="H121" s="81"/>
      <c r="I121" s="81"/>
      <c r="J121" s="82"/>
    </row>
    <row r="122" spans="1:10" ht="36" customHeight="1" x14ac:dyDescent="0.25">
      <c r="A122" s="7" t="s">
        <v>113</v>
      </c>
      <c r="B122" s="76" t="s">
        <v>176</v>
      </c>
      <c r="C122" s="77"/>
      <c r="D122" s="77"/>
      <c r="E122" s="54"/>
      <c r="F122" s="80">
        <v>213120</v>
      </c>
      <c r="G122" s="81"/>
      <c r="H122" s="81"/>
      <c r="I122" s="81"/>
      <c r="J122" s="82"/>
    </row>
    <row r="123" spans="1:10" ht="36" customHeight="1" x14ac:dyDescent="0.25">
      <c r="A123" s="7" t="s">
        <v>113</v>
      </c>
      <c r="B123" s="78" t="s">
        <v>490</v>
      </c>
      <c r="C123" s="79"/>
      <c r="D123" s="79"/>
      <c r="E123" s="36"/>
      <c r="F123" s="80">
        <v>1379520</v>
      </c>
      <c r="G123" s="81"/>
      <c r="H123" s="81"/>
      <c r="I123" s="81"/>
      <c r="J123" s="82"/>
    </row>
    <row r="124" spans="1:10" ht="36" customHeight="1" x14ac:dyDescent="0.25">
      <c r="A124" s="7" t="s">
        <v>113</v>
      </c>
      <c r="B124" s="76" t="s">
        <v>177</v>
      </c>
      <c r="C124" s="77"/>
      <c r="D124" s="77"/>
      <c r="E124" s="54"/>
      <c r="F124" s="80">
        <v>154800</v>
      </c>
      <c r="G124" s="81"/>
      <c r="H124" s="81"/>
      <c r="I124" s="81"/>
      <c r="J124" s="82"/>
    </row>
    <row r="125" spans="1:10" ht="36" customHeight="1" x14ac:dyDescent="0.25">
      <c r="A125" s="7" t="s">
        <v>113</v>
      </c>
      <c r="B125" s="76" t="s">
        <v>178</v>
      </c>
      <c r="C125" s="77"/>
      <c r="D125" s="77"/>
      <c r="E125" s="54"/>
      <c r="F125" s="80">
        <v>532800</v>
      </c>
      <c r="G125" s="81"/>
      <c r="H125" s="81"/>
      <c r="I125" s="81"/>
      <c r="J125" s="82"/>
    </row>
    <row r="126" spans="1:10" ht="36" customHeight="1" x14ac:dyDescent="0.25">
      <c r="A126" s="7" t="s">
        <v>113</v>
      </c>
      <c r="B126" s="76" t="s">
        <v>179</v>
      </c>
      <c r="C126" s="77"/>
      <c r="D126" s="77"/>
      <c r="E126" s="54"/>
      <c r="F126" s="80">
        <v>267120</v>
      </c>
      <c r="G126" s="81"/>
      <c r="H126" s="81"/>
      <c r="I126" s="81"/>
      <c r="J126" s="82"/>
    </row>
    <row r="127" spans="1:10" ht="36" customHeight="1" x14ac:dyDescent="0.25">
      <c r="A127" s="7" t="s">
        <v>113</v>
      </c>
      <c r="B127" s="84" t="s">
        <v>180</v>
      </c>
      <c r="C127" s="85"/>
      <c r="D127" s="85"/>
      <c r="E127" s="86"/>
      <c r="F127" s="80">
        <v>320544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76" t="s">
        <v>181</v>
      </c>
      <c r="C128" s="77"/>
      <c r="D128" s="77"/>
      <c r="E128" s="54"/>
      <c r="F128" s="80">
        <v>109440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6" t="s">
        <v>182</v>
      </c>
      <c r="C129" s="77"/>
      <c r="D129" s="77"/>
      <c r="E129" s="54"/>
      <c r="F129" s="80">
        <v>222480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52" t="s">
        <v>183</v>
      </c>
      <c r="C130" s="96"/>
      <c r="D130" s="96"/>
      <c r="E130" s="97"/>
      <c r="F130" s="80">
        <v>640800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8" t="s">
        <v>184</v>
      </c>
      <c r="C131" s="79"/>
      <c r="D131" s="79"/>
      <c r="E131" s="36"/>
      <c r="F131" s="80">
        <v>8640</v>
      </c>
      <c r="G131" s="81"/>
      <c r="H131" s="81"/>
      <c r="I131" s="81"/>
      <c r="J131" s="82"/>
    </row>
    <row r="132" spans="1:10" ht="36" customHeight="1" thickBot="1" x14ac:dyDescent="0.3">
      <c r="A132" s="7" t="s">
        <v>113</v>
      </c>
      <c r="B132" s="76" t="s">
        <v>186</v>
      </c>
      <c r="C132" s="77"/>
      <c r="D132" s="77"/>
      <c r="E132" s="54"/>
      <c r="F132" s="80">
        <v>478800</v>
      </c>
      <c r="G132" s="81"/>
      <c r="H132" s="81"/>
      <c r="I132" s="81"/>
      <c r="J132" s="82"/>
    </row>
    <row r="133" spans="1:10" ht="36" customHeight="1" thickBot="1" x14ac:dyDescent="0.3">
      <c r="B133" s="481" t="s">
        <v>188</v>
      </c>
      <c r="C133" s="482"/>
      <c r="D133" s="482"/>
      <c r="E133" s="482"/>
      <c r="F133" s="482"/>
      <c r="G133" s="482"/>
      <c r="H133" s="482"/>
      <c r="I133" s="482"/>
      <c r="J133" s="483"/>
    </row>
    <row r="134" spans="1:10" ht="36" customHeight="1" x14ac:dyDescent="0.25">
      <c r="B134" s="431" t="s">
        <v>481</v>
      </c>
      <c r="C134" s="432"/>
      <c r="D134" s="432"/>
      <c r="E134" s="433"/>
      <c r="F134" s="434">
        <v>300</v>
      </c>
      <c r="G134" s="435"/>
      <c r="H134" s="435"/>
      <c r="I134" s="435"/>
      <c r="J134" s="436"/>
    </row>
    <row r="135" spans="1:10" ht="54" customHeight="1" thickBot="1" x14ac:dyDescent="0.3">
      <c r="B135" s="437" t="s">
        <v>482</v>
      </c>
      <c r="C135" s="438"/>
      <c r="D135" s="438"/>
      <c r="E135" s="439"/>
      <c r="F135" s="440"/>
      <c r="G135" s="441"/>
      <c r="H135" s="441"/>
      <c r="I135" s="441"/>
      <c r="J135" s="442"/>
    </row>
    <row r="136" spans="1:10" ht="36" customHeight="1" x14ac:dyDescent="0.25">
      <c r="B136" s="431" t="s">
        <v>483</v>
      </c>
      <c r="C136" s="432"/>
      <c r="D136" s="432"/>
      <c r="E136" s="433"/>
      <c r="F136" s="434">
        <v>240</v>
      </c>
      <c r="G136" s="435"/>
      <c r="H136" s="435"/>
      <c r="I136" s="435"/>
      <c r="J136" s="436"/>
    </row>
    <row r="137" spans="1:10" ht="54" customHeight="1" thickBot="1" x14ac:dyDescent="0.3">
      <c r="B137" s="437" t="s">
        <v>482</v>
      </c>
      <c r="C137" s="438"/>
      <c r="D137" s="438"/>
      <c r="E137" s="439"/>
      <c r="F137" s="440"/>
      <c r="G137" s="441"/>
      <c r="H137" s="441"/>
      <c r="I137" s="441"/>
      <c r="J137" s="442"/>
    </row>
    <row r="138" spans="1:10" ht="36" customHeight="1" x14ac:dyDescent="0.25">
      <c r="B138" s="431" t="s">
        <v>484</v>
      </c>
      <c r="C138" s="432"/>
      <c r="D138" s="432"/>
      <c r="E138" s="433"/>
      <c r="F138" s="434">
        <v>120</v>
      </c>
      <c r="G138" s="435"/>
      <c r="H138" s="435"/>
      <c r="I138" s="435"/>
      <c r="J138" s="436"/>
    </row>
    <row r="139" spans="1:10" ht="54" customHeight="1" thickBot="1" x14ac:dyDescent="0.3">
      <c r="B139" s="437" t="s">
        <v>485</v>
      </c>
      <c r="C139" s="438"/>
      <c r="D139" s="438"/>
      <c r="E139" s="439"/>
      <c r="F139" s="440"/>
      <c r="G139" s="441"/>
      <c r="H139" s="441"/>
      <c r="I139" s="441"/>
      <c r="J139" s="442"/>
    </row>
    <row r="140" spans="1:10" ht="36" customHeight="1" x14ac:dyDescent="0.25">
      <c r="B140" s="431" t="s">
        <v>486</v>
      </c>
      <c r="C140" s="432"/>
      <c r="D140" s="432"/>
      <c r="E140" s="433"/>
      <c r="F140" s="434">
        <v>360</v>
      </c>
      <c r="G140" s="435"/>
      <c r="H140" s="435"/>
      <c r="I140" s="435"/>
      <c r="J140" s="436"/>
    </row>
    <row r="141" spans="1:10" ht="54" customHeight="1" thickBot="1" x14ac:dyDescent="0.3">
      <c r="B141" s="437" t="s">
        <v>482</v>
      </c>
      <c r="C141" s="438"/>
      <c r="D141" s="438"/>
      <c r="E141" s="439"/>
      <c r="F141" s="440"/>
      <c r="G141" s="441"/>
      <c r="H141" s="441"/>
      <c r="I141" s="441"/>
      <c r="J141" s="442"/>
    </row>
    <row r="142" spans="1:10" ht="36" customHeight="1" x14ac:dyDescent="0.25">
      <c r="B142" s="431" t="s">
        <v>487</v>
      </c>
      <c r="C142" s="432"/>
      <c r="D142" s="432"/>
      <c r="E142" s="433"/>
      <c r="F142" s="434">
        <v>300</v>
      </c>
      <c r="G142" s="435"/>
      <c r="H142" s="435"/>
      <c r="I142" s="435"/>
      <c r="J142" s="436"/>
    </row>
    <row r="143" spans="1:10" ht="54" customHeight="1" thickBot="1" x14ac:dyDescent="0.3">
      <c r="B143" s="437" t="s">
        <v>482</v>
      </c>
      <c r="C143" s="438"/>
      <c r="D143" s="438"/>
      <c r="E143" s="439"/>
      <c r="F143" s="440"/>
      <c r="G143" s="441"/>
      <c r="H143" s="441"/>
      <c r="I143" s="441"/>
      <c r="J143" s="442"/>
    </row>
    <row r="144" spans="1:10" ht="36" customHeight="1" x14ac:dyDescent="0.25">
      <c r="B144" s="431" t="s">
        <v>488</v>
      </c>
      <c r="C144" s="432"/>
      <c r="D144" s="432"/>
      <c r="E144" s="433"/>
      <c r="F144" s="434">
        <v>150</v>
      </c>
      <c r="G144" s="435"/>
      <c r="H144" s="435"/>
      <c r="I144" s="435"/>
      <c r="J144" s="436"/>
    </row>
    <row r="145" spans="1:11" ht="54" customHeight="1" thickBot="1" x14ac:dyDescent="0.3">
      <c r="B145" s="437" t="s">
        <v>485</v>
      </c>
      <c r="C145" s="438"/>
      <c r="D145" s="438"/>
      <c r="E145" s="439"/>
      <c r="F145" s="440"/>
      <c r="G145" s="441"/>
      <c r="H145" s="441"/>
      <c r="I145" s="441"/>
      <c r="J145" s="442"/>
    </row>
    <row r="146" spans="1:11" ht="54" customHeight="1" thickBot="1" x14ac:dyDescent="0.3">
      <c r="B146" s="437" t="s">
        <v>189</v>
      </c>
      <c r="C146" s="438"/>
      <c r="D146" s="438"/>
      <c r="E146" s="439"/>
      <c r="F146" s="443">
        <v>60</v>
      </c>
      <c r="G146" s="444"/>
      <c r="H146" s="444"/>
      <c r="I146" s="444"/>
      <c r="J146" s="445"/>
    </row>
    <row r="147" spans="1:11" ht="54" customHeight="1" thickBot="1" x14ac:dyDescent="0.3">
      <c r="B147" s="437" t="s">
        <v>190</v>
      </c>
      <c r="C147" s="438"/>
      <c r="D147" s="438"/>
      <c r="E147" s="439"/>
      <c r="F147" s="443">
        <v>99</v>
      </c>
      <c r="G147" s="444"/>
      <c r="H147" s="444"/>
      <c r="I147" s="444"/>
      <c r="J147" s="445"/>
    </row>
    <row r="148" spans="1:11" ht="54" customHeight="1" thickBot="1" x14ac:dyDescent="0.3">
      <c r="B148" s="437" t="s">
        <v>191</v>
      </c>
      <c r="C148" s="438"/>
      <c r="D148" s="438"/>
      <c r="E148" s="439"/>
      <c r="F148" s="443">
        <v>150</v>
      </c>
      <c r="G148" s="444"/>
      <c r="H148" s="444"/>
      <c r="I148" s="444"/>
      <c r="J148" s="445"/>
    </row>
    <row r="149" spans="1:11" ht="54" customHeight="1" thickBot="1" x14ac:dyDescent="0.3">
      <c r="B149" s="437" t="s">
        <v>171</v>
      </c>
      <c r="C149" s="438" t="s">
        <v>171</v>
      </c>
      <c r="D149" s="438"/>
      <c r="E149" s="439"/>
      <c r="F149" s="446">
        <v>40</v>
      </c>
      <c r="G149" s="447"/>
      <c r="H149" s="447"/>
      <c r="I149" s="447"/>
      <c r="J149" s="448"/>
      <c r="K149" s="484"/>
    </row>
    <row r="150" spans="1:11" ht="36" customHeight="1" thickBot="1" x14ac:dyDescent="0.3">
      <c r="A150" s="7"/>
      <c r="B150" s="18" t="s">
        <v>192</v>
      </c>
      <c r="C150" s="19"/>
      <c r="D150" s="19"/>
      <c r="E150" s="20"/>
      <c r="F150" s="205"/>
      <c r="G150" s="206"/>
      <c r="H150" s="206"/>
      <c r="I150" s="206"/>
      <c r="J150" s="207"/>
    </row>
    <row r="151" spans="1:11" ht="36" customHeight="1" x14ac:dyDescent="0.25">
      <c r="A151" s="7" t="s">
        <v>111</v>
      </c>
      <c r="B151" s="76" t="s">
        <v>252</v>
      </c>
      <c r="C151" s="77"/>
      <c r="D151" s="77"/>
      <c r="E151" s="54"/>
      <c r="F151" s="67">
        <v>65340</v>
      </c>
      <c r="G151" s="68"/>
      <c r="H151" s="68"/>
      <c r="I151" s="68"/>
      <c r="J151" s="69"/>
    </row>
    <row r="152" spans="1:11" ht="36" customHeight="1" x14ac:dyDescent="0.25">
      <c r="A152" s="7" t="s">
        <v>111</v>
      </c>
      <c r="B152" s="76" t="s">
        <v>194</v>
      </c>
      <c r="C152" s="77"/>
      <c r="D152" s="77"/>
      <c r="E152" s="54"/>
      <c r="F152" s="67">
        <v>65340</v>
      </c>
      <c r="G152" s="68"/>
      <c r="H152" s="68"/>
      <c r="I152" s="68"/>
      <c r="J152" s="69"/>
    </row>
    <row r="153" spans="1:11" ht="36" customHeight="1" x14ac:dyDescent="0.25">
      <c r="A153" s="7" t="s">
        <v>111</v>
      </c>
      <c r="B153" s="76" t="s">
        <v>195</v>
      </c>
      <c r="C153" s="77"/>
      <c r="D153" s="77"/>
      <c r="E153" s="54"/>
      <c r="F153" s="67">
        <v>59940</v>
      </c>
      <c r="G153" s="68"/>
      <c r="H153" s="68"/>
      <c r="I153" s="68"/>
      <c r="J153" s="69"/>
    </row>
    <row r="154" spans="1:11" ht="36" customHeight="1" x14ac:dyDescent="0.25">
      <c r="A154" s="7" t="s">
        <v>113</v>
      </c>
      <c r="B154" s="76" t="s">
        <v>314</v>
      </c>
      <c r="C154" s="77"/>
      <c r="D154" s="77"/>
      <c r="E154" s="54"/>
      <c r="F154" s="67">
        <v>163440</v>
      </c>
      <c r="G154" s="68"/>
      <c r="H154" s="68"/>
      <c r="I154" s="68"/>
      <c r="J154" s="69"/>
    </row>
    <row r="155" spans="1:11" ht="36" customHeight="1" x14ac:dyDescent="0.25">
      <c r="A155" s="7" t="s">
        <v>113</v>
      </c>
      <c r="B155" s="76" t="s">
        <v>197</v>
      </c>
      <c r="C155" s="77"/>
      <c r="D155" s="77"/>
      <c r="E155" s="54"/>
      <c r="F155" s="67">
        <v>163440</v>
      </c>
      <c r="G155" s="68"/>
      <c r="H155" s="68"/>
      <c r="I155" s="68"/>
      <c r="J155" s="69"/>
    </row>
    <row r="156" spans="1:11" ht="36" customHeight="1" x14ac:dyDescent="0.25">
      <c r="A156" s="7" t="s">
        <v>113</v>
      </c>
      <c r="B156" s="76" t="s">
        <v>198</v>
      </c>
      <c r="C156" s="77"/>
      <c r="D156" s="77"/>
      <c r="E156" s="54"/>
      <c r="F156" s="67">
        <v>150480</v>
      </c>
      <c r="G156" s="68"/>
      <c r="H156" s="68"/>
      <c r="I156" s="68"/>
      <c r="J156" s="69"/>
    </row>
    <row r="157" spans="1:11" ht="36" customHeight="1" x14ac:dyDescent="0.25">
      <c r="A157" s="7"/>
      <c r="B157" s="76" t="s">
        <v>199</v>
      </c>
      <c r="C157" s="77"/>
      <c r="D157" s="77"/>
      <c r="E157" s="54"/>
      <c r="F157" s="80">
        <v>65340</v>
      </c>
      <c r="G157" s="81"/>
      <c r="H157" s="81"/>
      <c r="I157" s="81"/>
      <c r="J157" s="82"/>
    </row>
    <row r="158" spans="1:11" ht="54" customHeight="1" thickBot="1" x14ac:dyDescent="0.3">
      <c r="A158" s="7"/>
      <c r="B158" s="330" t="s">
        <v>200</v>
      </c>
      <c r="C158" s="331"/>
      <c r="D158" s="331"/>
      <c r="E158" s="332"/>
      <c r="F158" s="485"/>
      <c r="G158" s="486"/>
      <c r="H158" s="486"/>
      <c r="I158" s="486"/>
      <c r="J158" s="487"/>
    </row>
    <row r="159" spans="1:11" ht="28.5" customHeight="1" thickBot="1" x14ac:dyDescent="0.3">
      <c r="A159" s="7"/>
      <c r="B159" s="118" t="s">
        <v>188</v>
      </c>
      <c r="C159" s="119"/>
      <c r="D159" s="119"/>
      <c r="E159" s="119"/>
      <c r="F159" s="119"/>
      <c r="G159" s="119"/>
      <c r="H159" s="119"/>
      <c r="I159" s="119"/>
      <c r="J159" s="120"/>
    </row>
    <row r="160" spans="1:11" ht="28.5" customHeight="1" x14ac:dyDescent="0.25">
      <c r="A160" s="7"/>
      <c r="B160" s="78" t="s">
        <v>201</v>
      </c>
      <c r="C160" s="79"/>
      <c r="D160" s="79"/>
      <c r="E160" s="36"/>
      <c r="F160" s="80">
        <v>180</v>
      </c>
      <c r="G160" s="81"/>
      <c r="H160" s="81"/>
      <c r="I160" s="81"/>
      <c r="J160" s="82"/>
    </row>
    <row r="161" spans="1:10" ht="28.5" customHeight="1" x14ac:dyDescent="0.25">
      <c r="A161" s="7"/>
      <c r="B161" s="76" t="s">
        <v>202</v>
      </c>
      <c r="C161" s="77"/>
      <c r="D161" s="77"/>
      <c r="E161" s="54"/>
      <c r="F161" s="67">
        <v>126</v>
      </c>
      <c r="G161" s="68"/>
      <c r="H161" s="68"/>
      <c r="I161" s="68"/>
      <c r="J161" s="69"/>
    </row>
    <row r="162" spans="1:10" ht="28.5" customHeight="1" x14ac:dyDescent="0.25">
      <c r="A162" s="7"/>
      <c r="B162" s="76" t="s">
        <v>203</v>
      </c>
      <c r="C162" s="77"/>
      <c r="D162" s="77"/>
      <c r="E162" s="54"/>
      <c r="F162" s="67">
        <v>126</v>
      </c>
      <c r="G162" s="68"/>
      <c r="H162" s="68"/>
      <c r="I162" s="68"/>
      <c r="J162" s="69"/>
    </row>
    <row r="163" spans="1:10" ht="28.5" customHeight="1" x14ac:dyDescent="0.25">
      <c r="A163" s="7"/>
      <c r="B163" s="76" t="s">
        <v>204</v>
      </c>
      <c r="C163" s="77"/>
      <c r="D163" s="77"/>
      <c r="E163" s="54"/>
      <c r="F163" s="67">
        <v>180</v>
      </c>
      <c r="G163" s="68"/>
      <c r="H163" s="68"/>
      <c r="I163" s="68"/>
      <c r="J163" s="69"/>
    </row>
    <row r="164" spans="1:10" ht="28.5" customHeight="1" thickBot="1" x14ac:dyDescent="0.3">
      <c r="A164" s="7"/>
      <c r="B164" s="76" t="s">
        <v>205</v>
      </c>
      <c r="C164" s="77"/>
      <c r="D164" s="77"/>
      <c r="E164" s="54"/>
      <c r="F164" s="67">
        <v>180</v>
      </c>
      <c r="G164" s="68"/>
      <c r="H164" s="68"/>
      <c r="I164" s="68"/>
      <c r="J164" s="69"/>
    </row>
    <row r="165" spans="1:10" ht="24" customHeight="1" thickBot="1" x14ac:dyDescent="0.3">
      <c r="A165" s="7"/>
      <c r="B165" s="27"/>
      <c r="C165" s="38"/>
      <c r="D165" s="38"/>
      <c r="E165" s="39"/>
      <c r="F165" s="40"/>
      <c r="G165" s="41"/>
      <c r="H165" s="41"/>
      <c r="I165" s="41"/>
      <c r="J165" s="42"/>
    </row>
    <row r="166" spans="1:10" ht="18" customHeight="1" x14ac:dyDescent="0.25">
      <c r="A166" s="7"/>
      <c r="B166" s="121"/>
      <c r="C166" s="122"/>
      <c r="D166" s="122"/>
      <c r="E166" s="122"/>
      <c r="F166" s="123"/>
      <c r="G166" s="123"/>
      <c r="H166" s="123"/>
      <c r="I166" s="123"/>
      <c r="J166" s="123"/>
    </row>
    <row r="167" spans="1:10" ht="67.5" customHeight="1" x14ac:dyDescent="0.25">
      <c r="A167" s="7"/>
      <c r="B167" s="124" t="s">
        <v>319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ht="27" customHeight="1" x14ac:dyDescent="0.25">
      <c r="A168" s="7" t="s">
        <v>113</v>
      </c>
      <c r="B168" s="126" t="s">
        <v>208</v>
      </c>
      <c r="C168" s="126"/>
      <c r="D168" s="126"/>
      <c r="E168" s="126"/>
      <c r="F168" s="126"/>
      <c r="G168" s="126"/>
      <c r="H168" s="126"/>
      <c r="I168" s="126"/>
      <c r="J168" s="126"/>
    </row>
    <row r="169" spans="1:10" s="172" customFormat="1" ht="20.100000000000001" customHeight="1" x14ac:dyDescent="0.25">
      <c r="B169" s="392"/>
      <c r="F169" s="393"/>
      <c r="G169" s="393"/>
      <c r="H169" s="393"/>
      <c r="I169" s="393"/>
      <c r="J169" s="393"/>
    </row>
    <row r="170" spans="1:10" s="239" customFormat="1" ht="36" customHeight="1" thickBot="1" x14ac:dyDescent="0.3">
      <c r="B170" s="240" t="s">
        <v>242</v>
      </c>
      <c r="C170" s="240"/>
      <c r="D170" s="240"/>
      <c r="E170" s="240"/>
      <c r="F170" s="240"/>
      <c r="G170" s="240"/>
      <c r="H170" s="240"/>
      <c r="I170" s="240"/>
    </row>
    <row r="171" spans="1:10" s="129" customFormat="1" ht="36" customHeight="1" thickBot="1" x14ac:dyDescent="0.3">
      <c r="B171" s="241" t="s">
        <v>243</v>
      </c>
      <c r="C171" s="242"/>
      <c r="D171" s="242"/>
      <c r="E171" s="242"/>
      <c r="F171" s="242"/>
      <c r="G171" s="242"/>
      <c r="H171" s="242"/>
      <c r="I171" s="243"/>
    </row>
    <row r="172" spans="1:10" ht="73.5" customHeight="1" thickBot="1" x14ac:dyDescent="0.3">
      <c r="B172" s="244" t="s">
        <v>244</v>
      </c>
      <c r="C172" s="245"/>
      <c r="D172" s="246" t="s">
        <v>245</v>
      </c>
      <c r="E172" s="247"/>
      <c r="F172" s="248"/>
      <c r="G172" s="247" t="s">
        <v>246</v>
      </c>
      <c r="H172" s="247"/>
      <c r="I172" s="248"/>
      <c r="J172" s="9"/>
    </row>
    <row r="173" spans="1:10" ht="36" customHeight="1" x14ac:dyDescent="0.25">
      <c r="B173" s="249" t="s">
        <v>247</v>
      </c>
      <c r="C173" s="250"/>
      <c r="D173" s="251" t="s">
        <v>248</v>
      </c>
      <c r="E173" s="251"/>
      <c r="F173" s="251"/>
      <c r="G173" s="252">
        <v>1500</v>
      </c>
      <c r="H173" s="251"/>
      <c r="I173" s="253"/>
      <c r="J173" s="9"/>
    </row>
    <row r="174" spans="1:10" ht="36" customHeight="1" x14ac:dyDescent="0.25">
      <c r="B174" s="254" t="s">
        <v>249</v>
      </c>
      <c r="C174" s="255"/>
      <c r="D174" s="256"/>
      <c r="E174" s="256"/>
      <c r="F174" s="256"/>
      <c r="G174" s="257">
        <v>1380</v>
      </c>
      <c r="H174" s="256"/>
      <c r="I174" s="258"/>
      <c r="J174" s="9"/>
    </row>
    <row r="175" spans="1:10" ht="36" customHeight="1" x14ac:dyDescent="0.25">
      <c r="B175" s="254" t="s">
        <v>250</v>
      </c>
      <c r="C175" s="255"/>
      <c r="D175" s="256"/>
      <c r="E175" s="256"/>
      <c r="F175" s="256"/>
      <c r="G175" s="257">
        <v>1290</v>
      </c>
      <c r="H175" s="256"/>
      <c r="I175" s="258"/>
      <c r="J175" s="9"/>
    </row>
    <row r="176" spans="1:10" ht="54" customHeight="1" x14ac:dyDescent="0.25">
      <c r="B176" s="254" t="s">
        <v>251</v>
      </c>
      <c r="C176" s="255"/>
      <c r="D176" s="256"/>
      <c r="E176" s="256"/>
      <c r="F176" s="256"/>
      <c r="G176" s="257">
        <v>1170</v>
      </c>
      <c r="H176" s="256"/>
      <c r="I176" s="258"/>
      <c r="J176" s="9"/>
    </row>
    <row r="177" spans="1:10" ht="21" x14ac:dyDescent="0.25">
      <c r="B177" s="341"/>
      <c r="C177" s="341"/>
      <c r="D177" s="342"/>
      <c r="E177" s="342"/>
      <c r="F177" s="342"/>
      <c r="G177" s="343"/>
      <c r="H177" s="342"/>
      <c r="I177" s="342"/>
      <c r="J177" s="9"/>
    </row>
    <row r="178" spans="1:10" ht="40.5" customHeight="1" x14ac:dyDescent="0.25">
      <c r="A178" s="7"/>
      <c r="B178" s="128" t="s">
        <v>209</v>
      </c>
      <c r="C178" s="128"/>
      <c r="D178" s="128"/>
      <c r="E178" s="128"/>
      <c r="F178" s="128"/>
      <c r="G178" s="128"/>
      <c r="H178" s="128"/>
      <c r="I178" s="128"/>
      <c r="J178" s="128"/>
    </row>
    <row r="179" spans="1:10" ht="23.25" x14ac:dyDescent="0.25">
      <c r="A179" s="344" t="s">
        <v>320</v>
      </c>
      <c r="B179" s="344"/>
      <c r="C179" s="344"/>
      <c r="D179" s="344"/>
      <c r="E179" s="344"/>
      <c r="F179" s="344"/>
      <c r="G179" s="344"/>
      <c r="H179" s="344"/>
      <c r="I179" s="9"/>
      <c r="J179" s="9"/>
    </row>
    <row r="180" spans="1:10" ht="25.5" x14ac:dyDescent="0.35">
      <c r="A180" s="345" t="s">
        <v>321</v>
      </c>
      <c r="B180" s="345"/>
      <c r="C180" s="345"/>
      <c r="D180" s="345"/>
      <c r="E180" s="346" t="s">
        <v>322</v>
      </c>
      <c r="F180" s="347"/>
      <c r="G180" s="347"/>
      <c r="H180" s="9"/>
      <c r="I180" s="9"/>
      <c r="J180" s="9"/>
    </row>
    <row r="181" spans="1:10" ht="25.5" x14ac:dyDescent="0.35">
      <c r="A181" s="348" t="s">
        <v>323</v>
      </c>
      <c r="B181" s="348"/>
      <c r="C181" s="348"/>
      <c r="D181" s="348"/>
      <c r="E181" s="349">
        <v>1</v>
      </c>
      <c r="F181" s="347"/>
      <c r="G181" s="347"/>
      <c r="H181" s="9"/>
      <c r="I181" s="9"/>
      <c r="J181" s="9"/>
    </row>
    <row r="182" spans="1:10" ht="25.5" x14ac:dyDescent="0.35">
      <c r="A182" s="348">
        <v>2</v>
      </c>
      <c r="B182" s="348"/>
      <c r="C182" s="348"/>
      <c r="D182" s="348"/>
      <c r="E182" s="350">
        <v>1.1000000000000001</v>
      </c>
      <c r="F182" s="347"/>
      <c r="G182" s="347"/>
      <c r="H182" s="9"/>
      <c r="I182" s="9"/>
      <c r="J182" s="9"/>
    </row>
    <row r="183" spans="1:10" ht="25.5" x14ac:dyDescent="0.35">
      <c r="A183" s="348">
        <v>3</v>
      </c>
      <c r="B183" s="348"/>
      <c r="C183" s="348"/>
      <c r="D183" s="348"/>
      <c r="E183" s="350">
        <v>1.2</v>
      </c>
      <c r="F183" s="347"/>
      <c r="G183" s="347"/>
      <c r="H183" s="9"/>
      <c r="I183" s="9"/>
      <c r="J183" s="9"/>
    </row>
    <row r="184" spans="1:10" ht="25.5" x14ac:dyDescent="0.35">
      <c r="A184" s="348" t="s">
        <v>324</v>
      </c>
      <c r="B184" s="348"/>
      <c r="C184" s="348"/>
      <c r="D184" s="348"/>
      <c r="E184" s="350">
        <v>1.25</v>
      </c>
      <c r="F184" s="347"/>
      <c r="G184" s="347"/>
      <c r="H184" s="9"/>
      <c r="I184" s="9"/>
      <c r="J184" s="9"/>
    </row>
    <row r="185" spans="1:10" ht="25.5" x14ac:dyDescent="0.35">
      <c r="A185" s="348" t="s">
        <v>325</v>
      </c>
      <c r="B185" s="348"/>
      <c r="C185" s="348"/>
      <c r="D185" s="348"/>
      <c r="E185" s="350">
        <v>1.3</v>
      </c>
      <c r="F185" s="347"/>
      <c r="G185" s="347"/>
      <c r="H185" s="9"/>
      <c r="I185" s="9"/>
      <c r="J185" s="9"/>
    </row>
    <row r="186" spans="1:10" ht="25.5" x14ac:dyDescent="0.35">
      <c r="A186" s="348" t="s">
        <v>326</v>
      </c>
      <c r="B186" s="348"/>
      <c r="C186" s="348"/>
      <c r="D186" s="348"/>
      <c r="E186" s="350">
        <v>1.35</v>
      </c>
      <c r="F186" s="347"/>
      <c r="G186" s="347"/>
      <c r="H186" s="9"/>
      <c r="I186" s="9"/>
      <c r="J186" s="9"/>
    </row>
    <row r="187" spans="1:10" ht="25.5" x14ac:dyDescent="0.35">
      <c r="A187" s="348" t="s">
        <v>327</v>
      </c>
      <c r="B187" s="348"/>
      <c r="C187" s="348"/>
      <c r="D187" s="348"/>
      <c r="E187" s="350">
        <v>1.4</v>
      </c>
      <c r="F187" s="347"/>
      <c r="G187" s="347"/>
      <c r="H187" s="9"/>
      <c r="I187" s="9"/>
      <c r="J187" s="9"/>
    </row>
    <row r="188" spans="1:10" ht="25.5" x14ac:dyDescent="0.35">
      <c r="A188" s="348" t="s">
        <v>328</v>
      </c>
      <c r="B188" s="348"/>
      <c r="C188" s="348"/>
      <c r="D188" s="348"/>
      <c r="E188" s="350">
        <v>1.45</v>
      </c>
      <c r="F188" s="347"/>
      <c r="G188" s="347"/>
      <c r="H188" s="9"/>
      <c r="I188" s="9"/>
      <c r="J188" s="9"/>
    </row>
    <row r="189" spans="1:10" ht="25.5" x14ac:dyDescent="0.35">
      <c r="A189" s="348" t="s">
        <v>329</v>
      </c>
      <c r="B189" s="348"/>
      <c r="C189" s="348"/>
      <c r="D189" s="348"/>
      <c r="E189" s="350">
        <v>1.5</v>
      </c>
      <c r="F189" s="347"/>
      <c r="G189" s="347"/>
      <c r="H189" s="9"/>
      <c r="I189" s="9"/>
      <c r="J189" s="9"/>
    </row>
    <row r="190" spans="1:10" ht="25.5" x14ac:dyDescent="0.35">
      <c r="A190" s="348" t="s">
        <v>330</v>
      </c>
      <c r="B190" s="348"/>
      <c r="C190" s="348"/>
      <c r="D190" s="348"/>
      <c r="E190" s="350">
        <v>2</v>
      </c>
      <c r="F190" s="347"/>
      <c r="G190" s="347"/>
      <c r="H190" s="9"/>
      <c r="I190" s="9"/>
      <c r="J190" s="9"/>
    </row>
    <row r="191" spans="1:10" ht="53.25" customHeight="1" x14ac:dyDescent="0.25">
      <c r="A191" s="351" t="s">
        <v>331</v>
      </c>
      <c r="B191" s="351"/>
      <c r="C191" s="351"/>
      <c r="D191" s="351"/>
      <c r="E191" s="351"/>
      <c r="F191" s="351"/>
      <c r="G191" s="351"/>
      <c r="H191" s="351"/>
      <c r="I191" s="9"/>
      <c r="J191" s="9"/>
    </row>
  </sheetData>
  <sheetProtection selectLockedCells="1" selectUnlockedCells="1"/>
  <mergeCells count="336">
    <mergeCell ref="A188:D188"/>
    <mergeCell ref="A189:D189"/>
    <mergeCell ref="A190:D190"/>
    <mergeCell ref="A191:H191"/>
    <mergeCell ref="A182:D182"/>
    <mergeCell ref="A183:D183"/>
    <mergeCell ref="A184:D184"/>
    <mergeCell ref="A185:D185"/>
    <mergeCell ref="A186:D186"/>
    <mergeCell ref="A187:D187"/>
    <mergeCell ref="B176:C176"/>
    <mergeCell ref="G176:I176"/>
    <mergeCell ref="B178:J178"/>
    <mergeCell ref="A179:H179"/>
    <mergeCell ref="A180:D180"/>
    <mergeCell ref="A181:D181"/>
    <mergeCell ref="B172:C172"/>
    <mergeCell ref="D172:F172"/>
    <mergeCell ref="G172:I172"/>
    <mergeCell ref="B173:C173"/>
    <mergeCell ref="D173:F176"/>
    <mergeCell ref="G173:I173"/>
    <mergeCell ref="B174:C174"/>
    <mergeCell ref="G174:I174"/>
    <mergeCell ref="B175:C175"/>
    <mergeCell ref="G175:I175"/>
    <mergeCell ref="B165:E165"/>
    <mergeCell ref="F165:J165"/>
    <mergeCell ref="B167:J167"/>
    <mergeCell ref="B168:J168"/>
    <mergeCell ref="B170:I170"/>
    <mergeCell ref="B171:I171"/>
    <mergeCell ref="B162:E162"/>
    <mergeCell ref="F162:J162"/>
    <mergeCell ref="B163:E163"/>
    <mergeCell ref="F163:J163"/>
    <mergeCell ref="B164:E164"/>
    <mergeCell ref="F164:J164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5"/>
    <mergeCell ref="B145:E145"/>
    <mergeCell ref="B138:E138"/>
    <mergeCell ref="F138:J139"/>
    <mergeCell ref="B139:E139"/>
    <mergeCell ref="B140:E140"/>
    <mergeCell ref="F140:J141"/>
    <mergeCell ref="B141:E141"/>
    <mergeCell ref="B133:J133"/>
    <mergeCell ref="B134:E134"/>
    <mergeCell ref="F134:J135"/>
    <mergeCell ref="B135:E135"/>
    <mergeCell ref="B136:E136"/>
    <mergeCell ref="F136:J137"/>
    <mergeCell ref="B137:E137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A56:E56"/>
    <mergeCell ref="F56:J56"/>
    <mergeCell ref="B57:E57"/>
    <mergeCell ref="F57:J57"/>
    <mergeCell ref="F50:J50"/>
    <mergeCell ref="B51:E51"/>
    <mergeCell ref="B52:E52"/>
    <mergeCell ref="F52:J52"/>
    <mergeCell ref="B53:E53"/>
    <mergeCell ref="B54:E54"/>
    <mergeCell ref="F54:J54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89"/>
      <c r="G16" s="390"/>
      <c r="H16" s="390"/>
      <c r="I16" s="390"/>
      <c r="J16" s="39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4">
        <v>720</v>
      </c>
      <c r="G17" s="144"/>
      <c r="H17" s="144"/>
      <c r="I17" s="144"/>
      <c r="J17" s="1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88"/>
      <c r="C19" s="489"/>
      <c r="D19" s="489"/>
      <c r="E19" s="490"/>
      <c r="F19" s="491"/>
      <c r="G19" s="491"/>
      <c r="H19" s="491"/>
      <c r="I19" s="491"/>
      <c r="J19" s="49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3240 до 37065,6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10080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13320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31788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30888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37065.599999999999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21420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21420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17280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6012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3240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8064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6588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35496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14004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4140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16290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18000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14400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18720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44640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43920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52704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30240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30240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24480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186">
        <v>50400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20160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15336</v>
      </c>
      <c r="G94" s="212">
        <f>H94*1.1</f>
        <v>14058.000000000002</v>
      </c>
      <c r="H94" s="212">
        <v>12780</v>
      </c>
      <c r="I94" s="212">
        <f>H94*0.75</f>
        <v>9585</v>
      </c>
      <c r="J94" s="213">
        <f>H94*0.5</f>
        <v>6390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6408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21600</v>
      </c>
      <c r="G97" s="212">
        <f>H97*1.1</f>
        <v>19800</v>
      </c>
      <c r="H97" s="212">
        <v>18000</v>
      </c>
      <c r="I97" s="212">
        <f>H97*0.75</f>
        <v>13500</v>
      </c>
      <c r="J97" s="213">
        <f>H97*0.5</f>
        <v>9000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186">
        <v>11160</v>
      </c>
      <c r="G100" s="237"/>
      <c r="H100" s="237"/>
      <c r="I100" s="237"/>
      <c r="J100" s="238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53503.199999999997</v>
      </c>
      <c r="G8" s="33">
        <f>H8*1.1</f>
        <v>49044.600000000006</v>
      </c>
      <c r="H8" s="33">
        <v>44586</v>
      </c>
      <c r="I8" s="33">
        <f>H8*0.75</f>
        <v>33439.5</v>
      </c>
      <c r="J8" s="33">
        <f>H8*0.5</f>
        <v>22293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74908.800000000003</v>
      </c>
      <c r="G9" s="37">
        <f>H9*1.1</f>
        <v>68666.400000000009</v>
      </c>
      <c r="H9" s="37">
        <v>62424</v>
      </c>
      <c r="I9" s="37">
        <f>H9*0.75</f>
        <v>46818</v>
      </c>
      <c r="J9" s="37">
        <f>H9*0.5</f>
        <v>31212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57326.400000000001</v>
      </c>
      <c r="G11" s="33">
        <f>H11*1.1</f>
        <v>52549.200000000004</v>
      </c>
      <c r="H11" s="33">
        <v>47772</v>
      </c>
      <c r="I11" s="33">
        <f>H11*0.75</f>
        <v>35829</v>
      </c>
      <c r="J11" s="33">
        <f>H11*0.5</f>
        <v>23886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80265.599999999991</v>
      </c>
      <c r="G12" s="37">
        <f>H12*1.1</f>
        <v>73576.800000000003</v>
      </c>
      <c r="H12" s="37">
        <v>66888</v>
      </c>
      <c r="I12" s="37">
        <f>H12*0.75</f>
        <v>50166</v>
      </c>
      <c r="J12" s="37">
        <f>H12*0.5</f>
        <v>33444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11520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1800</v>
      </c>
      <c r="G17" s="368"/>
      <c r="H17" s="368"/>
      <c r="I17" s="368"/>
      <c r="J17" s="369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2520</v>
      </c>
      <c r="G18" s="237"/>
      <c r="H18" s="237"/>
      <c r="I18" s="237"/>
      <c r="J18" s="23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30240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98640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32400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3240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16200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35280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61200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35280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42336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23040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67680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83952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15840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44280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32400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138240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62640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18144</v>
      </c>
      <c r="G94" s="212">
        <f>H94*1.1</f>
        <v>16632</v>
      </c>
      <c r="H94" s="212">
        <v>15120</v>
      </c>
      <c r="I94" s="212">
        <f>H94*0.75</f>
        <v>11340</v>
      </c>
      <c r="J94" s="213">
        <f>H94*0.5</f>
        <v>7560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15120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25920</v>
      </c>
      <c r="G97" s="212">
        <f>H97*1.1</f>
        <v>23760.000000000004</v>
      </c>
      <c r="H97" s="212">
        <v>21600</v>
      </c>
      <c r="I97" s="212">
        <f>H97*0.75</f>
        <v>16200</v>
      </c>
      <c r="J97" s="213">
        <f>H97*0.5</f>
        <v>10800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21600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21600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36288</v>
      </c>
      <c r="G100" s="117">
        <f>H100*1.1</f>
        <v>33264</v>
      </c>
      <c r="H100" s="117">
        <v>30240</v>
      </c>
      <c r="I100" s="117">
        <f>H100*0.75</f>
        <v>22680</v>
      </c>
      <c r="J100" s="117">
        <f>H100*0.5</f>
        <v>15120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8"/>
      <c r="H17" s="368"/>
      <c r="I17" s="368"/>
      <c r="J17" s="369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7"/>
      <c r="H18" s="237"/>
      <c r="I18" s="237"/>
      <c r="J18" s="23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3600 до 104436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18900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23796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86976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44100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52920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34200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44244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104436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40500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25200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21420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69228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18972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4572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26640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74304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62640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146880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97200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26640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21297.599999999999</v>
      </c>
      <c r="G94" s="212">
        <f>H94*1.1</f>
        <v>19522.800000000003</v>
      </c>
      <c r="H94" s="212">
        <v>17748</v>
      </c>
      <c r="I94" s="212">
        <f>H94*0.75</f>
        <v>13311</v>
      </c>
      <c r="J94" s="213">
        <f>H94*0.5</f>
        <v>8874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17748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27180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491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17748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9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A67" sqref="A67:XFD68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52" t="s">
        <v>105</v>
      </c>
      <c r="C6" s="353"/>
      <c r="D6" s="353"/>
      <c r="E6" s="354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77"/>
      <c r="G7" s="203"/>
      <c r="H7" s="203"/>
      <c r="I7" s="203"/>
      <c r="J7" s="204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77"/>
      <c r="G10" s="203"/>
      <c r="H10" s="203"/>
      <c r="I10" s="203"/>
      <c r="J10" s="20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82">
        <v>7920</v>
      </c>
      <c r="G14" s="368"/>
      <c r="H14" s="368"/>
      <c r="I14" s="368"/>
      <c r="J14" s="369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184">
        <v>11520</v>
      </c>
      <c r="G15" s="382"/>
      <c r="H15" s="382"/>
      <c r="I15" s="382"/>
      <c r="J15" s="383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8"/>
      <c r="H17" s="368"/>
      <c r="I17" s="368"/>
      <c r="J17" s="369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7"/>
      <c r="H18" s="237"/>
      <c r="I18" s="237"/>
      <c r="J18" s="238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187" t="str">
        <f>"Цена от "&amp;MIN(F21:F55)&amp;" до "&amp;MAX(F21:F55)</f>
        <v>Цена от 5760 до 201600</v>
      </c>
      <c r="G20" s="493"/>
      <c r="H20" s="493"/>
      <c r="I20" s="493"/>
      <c r="J20" s="494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89">
        <v>5760</v>
      </c>
      <c r="G21" s="401"/>
      <c r="H21" s="401"/>
      <c r="I21" s="401"/>
      <c r="J21" s="402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86">
        <v>11520</v>
      </c>
      <c r="G22" s="237"/>
      <c r="H22" s="237"/>
      <c r="I22" s="237"/>
      <c r="J22" s="238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86">
        <v>17280</v>
      </c>
      <c r="G23" s="237"/>
      <c r="H23" s="237"/>
      <c r="I23" s="237"/>
      <c r="J23" s="238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86">
        <v>23040</v>
      </c>
      <c r="G24" s="237"/>
      <c r="H24" s="237"/>
      <c r="I24" s="237"/>
      <c r="J24" s="238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86">
        <v>28800</v>
      </c>
      <c r="G25" s="237"/>
      <c r="H25" s="237"/>
      <c r="I25" s="237"/>
      <c r="J25" s="238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86">
        <v>34560</v>
      </c>
      <c r="G26" s="237"/>
      <c r="H26" s="237"/>
      <c r="I26" s="237"/>
      <c r="J26" s="238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86">
        <v>40320</v>
      </c>
      <c r="G27" s="237"/>
      <c r="H27" s="237"/>
      <c r="I27" s="237"/>
      <c r="J27" s="238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86">
        <v>46080</v>
      </c>
      <c r="G28" s="237"/>
      <c r="H28" s="237"/>
      <c r="I28" s="237"/>
      <c r="J28" s="238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86">
        <v>51840</v>
      </c>
      <c r="G29" s="237"/>
      <c r="H29" s="237"/>
      <c r="I29" s="237"/>
      <c r="J29" s="238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86">
        <v>57600</v>
      </c>
      <c r="G30" s="237"/>
      <c r="H30" s="237"/>
      <c r="I30" s="237"/>
      <c r="J30" s="238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86">
        <v>63360</v>
      </c>
      <c r="G31" s="237"/>
      <c r="H31" s="237"/>
      <c r="I31" s="237"/>
      <c r="J31" s="238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86">
        <v>69120</v>
      </c>
      <c r="G32" s="237"/>
      <c r="H32" s="237"/>
      <c r="I32" s="237"/>
      <c r="J32" s="238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86">
        <v>74880</v>
      </c>
      <c r="G33" s="237"/>
      <c r="H33" s="237"/>
      <c r="I33" s="237"/>
      <c r="J33" s="238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86">
        <v>80640</v>
      </c>
      <c r="G34" s="237"/>
      <c r="H34" s="237"/>
      <c r="I34" s="237"/>
      <c r="J34" s="238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86">
        <v>86400</v>
      </c>
      <c r="G35" s="237"/>
      <c r="H35" s="237"/>
      <c r="I35" s="237"/>
      <c r="J35" s="238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86">
        <v>92160</v>
      </c>
      <c r="G36" s="237"/>
      <c r="H36" s="237"/>
      <c r="I36" s="237"/>
      <c r="J36" s="238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86">
        <v>97920</v>
      </c>
      <c r="G37" s="237"/>
      <c r="H37" s="237"/>
      <c r="I37" s="237"/>
      <c r="J37" s="238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86">
        <v>103680</v>
      </c>
      <c r="G38" s="237"/>
      <c r="H38" s="237"/>
      <c r="I38" s="237"/>
      <c r="J38" s="238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86">
        <v>109440</v>
      </c>
      <c r="G39" s="237"/>
      <c r="H39" s="237"/>
      <c r="I39" s="237"/>
      <c r="J39" s="238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86">
        <v>115200</v>
      </c>
      <c r="G40" s="237"/>
      <c r="H40" s="237"/>
      <c r="I40" s="237"/>
      <c r="J40" s="238"/>
    </row>
    <row r="41" spans="1:10" ht="36" customHeight="1" outlineLevel="1" x14ac:dyDescent="0.25">
      <c r="A41" s="7"/>
      <c r="B41" s="52" t="s">
        <v>231</v>
      </c>
      <c r="C41" s="96"/>
      <c r="D41" s="96"/>
      <c r="E41" s="97"/>
      <c r="F41" s="186">
        <v>120960</v>
      </c>
      <c r="G41" s="237"/>
      <c r="H41" s="237"/>
      <c r="I41" s="237"/>
      <c r="J41" s="238"/>
    </row>
    <row r="42" spans="1:10" ht="36" customHeight="1" outlineLevel="1" x14ac:dyDescent="0.25">
      <c r="A42" s="7"/>
      <c r="B42" s="52" t="s">
        <v>232</v>
      </c>
      <c r="C42" s="96"/>
      <c r="D42" s="96"/>
      <c r="E42" s="97"/>
      <c r="F42" s="186">
        <v>126720</v>
      </c>
      <c r="G42" s="237"/>
      <c r="H42" s="237"/>
      <c r="I42" s="237"/>
      <c r="J42" s="238"/>
    </row>
    <row r="43" spans="1:10" ht="36" customHeight="1" outlineLevel="1" x14ac:dyDescent="0.25">
      <c r="A43" s="7"/>
      <c r="B43" s="52" t="s">
        <v>233</v>
      </c>
      <c r="C43" s="96"/>
      <c r="D43" s="96"/>
      <c r="E43" s="97"/>
      <c r="F43" s="186">
        <v>132480</v>
      </c>
      <c r="G43" s="237"/>
      <c r="H43" s="237"/>
      <c r="I43" s="237"/>
      <c r="J43" s="238"/>
    </row>
    <row r="44" spans="1:10" ht="36" customHeight="1" outlineLevel="1" x14ac:dyDescent="0.25">
      <c r="A44" s="7"/>
      <c r="B44" s="52" t="s">
        <v>234</v>
      </c>
      <c r="C44" s="96"/>
      <c r="D44" s="96"/>
      <c r="E44" s="97"/>
      <c r="F44" s="186">
        <v>138240</v>
      </c>
      <c r="G44" s="237"/>
      <c r="H44" s="237"/>
      <c r="I44" s="237"/>
      <c r="J44" s="238"/>
    </row>
    <row r="45" spans="1:10" ht="36" customHeight="1" outlineLevel="1" x14ac:dyDescent="0.25">
      <c r="A45" s="7"/>
      <c r="B45" s="52" t="s">
        <v>235</v>
      </c>
      <c r="C45" s="96"/>
      <c r="D45" s="96"/>
      <c r="E45" s="97"/>
      <c r="F45" s="186">
        <v>144000</v>
      </c>
      <c r="G45" s="237"/>
      <c r="H45" s="237"/>
      <c r="I45" s="237"/>
      <c r="J45" s="238"/>
    </row>
    <row r="46" spans="1:10" ht="36" customHeight="1" outlineLevel="1" x14ac:dyDescent="0.25">
      <c r="A46" s="7"/>
      <c r="B46" s="52" t="s">
        <v>236</v>
      </c>
      <c r="C46" s="96"/>
      <c r="D46" s="96"/>
      <c r="E46" s="97"/>
      <c r="F46" s="186">
        <v>149760</v>
      </c>
      <c r="G46" s="237"/>
      <c r="H46" s="237"/>
      <c r="I46" s="237"/>
      <c r="J46" s="238"/>
    </row>
    <row r="47" spans="1:10" ht="36" customHeight="1" outlineLevel="1" x14ac:dyDescent="0.25">
      <c r="A47" s="7"/>
      <c r="B47" s="52" t="s">
        <v>237</v>
      </c>
      <c r="C47" s="96"/>
      <c r="D47" s="96"/>
      <c r="E47" s="97"/>
      <c r="F47" s="186">
        <v>155520</v>
      </c>
      <c r="G47" s="237"/>
      <c r="H47" s="237"/>
      <c r="I47" s="237"/>
      <c r="J47" s="238"/>
    </row>
    <row r="48" spans="1:10" ht="36" customHeight="1" outlineLevel="1" x14ac:dyDescent="0.25">
      <c r="A48" s="7"/>
      <c r="B48" s="52" t="s">
        <v>238</v>
      </c>
      <c r="C48" s="96"/>
      <c r="D48" s="96"/>
      <c r="E48" s="97"/>
      <c r="F48" s="186">
        <v>161280</v>
      </c>
      <c r="G48" s="237"/>
      <c r="H48" s="237"/>
      <c r="I48" s="237"/>
      <c r="J48" s="238"/>
    </row>
    <row r="49" spans="1:10" ht="36" customHeight="1" outlineLevel="1" x14ac:dyDescent="0.25">
      <c r="A49" s="7"/>
      <c r="B49" s="52" t="s">
        <v>239</v>
      </c>
      <c r="C49" s="96"/>
      <c r="D49" s="96"/>
      <c r="E49" s="97"/>
      <c r="F49" s="186">
        <v>167040</v>
      </c>
      <c r="G49" s="237"/>
      <c r="H49" s="237"/>
      <c r="I49" s="237"/>
      <c r="J49" s="238"/>
    </row>
    <row r="50" spans="1:10" ht="36" customHeight="1" outlineLevel="1" x14ac:dyDescent="0.25">
      <c r="A50" s="7"/>
      <c r="B50" s="52" t="s">
        <v>240</v>
      </c>
      <c r="C50" s="96"/>
      <c r="D50" s="96"/>
      <c r="E50" s="97"/>
      <c r="F50" s="186">
        <v>172800</v>
      </c>
      <c r="G50" s="237"/>
      <c r="H50" s="237"/>
      <c r="I50" s="237"/>
      <c r="J50" s="238"/>
    </row>
    <row r="51" spans="1:10" ht="36" customHeight="1" outlineLevel="1" x14ac:dyDescent="0.25">
      <c r="A51" s="7"/>
      <c r="B51" s="52" t="s">
        <v>257</v>
      </c>
      <c r="C51" s="96"/>
      <c r="D51" s="96"/>
      <c r="E51" s="97"/>
      <c r="F51" s="186">
        <v>178560</v>
      </c>
      <c r="G51" s="237"/>
      <c r="H51" s="237"/>
      <c r="I51" s="237"/>
      <c r="J51" s="238"/>
    </row>
    <row r="52" spans="1:10" ht="36" customHeight="1" outlineLevel="1" x14ac:dyDescent="0.25">
      <c r="A52" s="7"/>
      <c r="B52" s="52" t="s">
        <v>258</v>
      </c>
      <c r="C52" s="96"/>
      <c r="D52" s="96"/>
      <c r="E52" s="97"/>
      <c r="F52" s="186">
        <v>184320</v>
      </c>
      <c r="G52" s="237"/>
      <c r="H52" s="237"/>
      <c r="I52" s="237"/>
      <c r="J52" s="238"/>
    </row>
    <row r="53" spans="1:10" ht="36" customHeight="1" outlineLevel="1" x14ac:dyDescent="0.25">
      <c r="A53" s="7"/>
      <c r="B53" s="52" t="s">
        <v>259</v>
      </c>
      <c r="C53" s="96"/>
      <c r="D53" s="96"/>
      <c r="E53" s="97"/>
      <c r="F53" s="186">
        <v>190080</v>
      </c>
      <c r="G53" s="237"/>
      <c r="H53" s="237"/>
      <c r="I53" s="237"/>
      <c r="J53" s="238"/>
    </row>
    <row r="54" spans="1:10" ht="36" customHeight="1" outlineLevel="1" x14ac:dyDescent="0.25">
      <c r="A54" s="7"/>
      <c r="B54" s="52" t="s">
        <v>260</v>
      </c>
      <c r="C54" s="96"/>
      <c r="D54" s="96"/>
      <c r="E54" s="97"/>
      <c r="F54" s="186">
        <v>195840</v>
      </c>
      <c r="G54" s="237"/>
      <c r="H54" s="237"/>
      <c r="I54" s="237"/>
      <c r="J54" s="238"/>
    </row>
    <row r="55" spans="1:10" ht="36" customHeight="1" outlineLevel="1" thickBot="1" x14ac:dyDescent="0.3">
      <c r="A55" s="7"/>
      <c r="B55" s="52" t="s">
        <v>261</v>
      </c>
      <c r="C55" s="96"/>
      <c r="D55" s="96"/>
      <c r="E55" s="97"/>
      <c r="F55" s="186">
        <v>201600</v>
      </c>
      <c r="G55" s="237"/>
      <c r="H55" s="237"/>
      <c r="I55" s="237"/>
      <c r="J55" s="238"/>
    </row>
    <row r="56" spans="1:10" ht="36" customHeight="1" thickBot="1" x14ac:dyDescent="0.3">
      <c r="A56" s="7"/>
      <c r="B56" s="355" t="s">
        <v>142</v>
      </c>
      <c r="C56" s="356"/>
      <c r="D56" s="356"/>
      <c r="E56" s="357"/>
      <c r="F56" s="191" t="str">
        <f>"Цена от "&amp;MIN(F57:F66)&amp;" до "&amp;MAX(F57:F66)</f>
        <v>Цена от 1800 до 47520</v>
      </c>
      <c r="G56" s="495"/>
      <c r="H56" s="495"/>
      <c r="I56" s="495"/>
      <c r="J56" s="496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89">
        <v>6048</v>
      </c>
      <c r="G57" s="401"/>
      <c r="H57" s="401"/>
      <c r="I57" s="401"/>
      <c r="J57" s="402"/>
    </row>
    <row r="58" spans="1:10" ht="36" customHeight="1" x14ac:dyDescent="0.25">
      <c r="A58" s="7"/>
      <c r="B58" s="52" t="s">
        <v>210</v>
      </c>
      <c r="C58" s="96"/>
      <c r="D58" s="96"/>
      <c r="E58" s="97"/>
      <c r="F58" s="186">
        <v>2160</v>
      </c>
      <c r="G58" s="237"/>
      <c r="H58" s="237"/>
      <c r="I58" s="237"/>
      <c r="J58" s="238"/>
    </row>
    <row r="59" spans="1:10" ht="36" customHeight="1" x14ac:dyDescent="0.25">
      <c r="A59" s="7"/>
      <c r="B59" s="52" t="s">
        <v>145</v>
      </c>
      <c r="C59" s="96"/>
      <c r="D59" s="96"/>
      <c r="E59" s="97"/>
      <c r="F59" s="186">
        <v>47520</v>
      </c>
      <c r="G59" s="237"/>
      <c r="H59" s="237"/>
      <c r="I59" s="237"/>
      <c r="J59" s="238"/>
    </row>
    <row r="60" spans="1:10" ht="36" customHeight="1" x14ac:dyDescent="0.25">
      <c r="A60" s="7"/>
      <c r="B60" s="52" t="s">
        <v>146</v>
      </c>
      <c r="C60" s="96"/>
      <c r="D60" s="96"/>
      <c r="E60" s="97"/>
      <c r="F60" s="186">
        <v>9360</v>
      </c>
      <c r="G60" s="237"/>
      <c r="H60" s="237"/>
      <c r="I60" s="237"/>
      <c r="J60" s="238"/>
    </row>
    <row r="61" spans="1:10" ht="36" customHeight="1" x14ac:dyDescent="0.25">
      <c r="A61" s="7"/>
      <c r="B61" s="52" t="s">
        <v>147</v>
      </c>
      <c r="C61" s="96"/>
      <c r="D61" s="96"/>
      <c r="E61" s="97"/>
      <c r="F61" s="186">
        <v>31680</v>
      </c>
      <c r="G61" s="237"/>
      <c r="H61" s="237"/>
      <c r="I61" s="237"/>
      <c r="J61" s="238"/>
    </row>
    <row r="62" spans="1:10" ht="36" customHeight="1" x14ac:dyDescent="0.25">
      <c r="A62" s="7"/>
      <c r="B62" s="52" t="s">
        <v>148</v>
      </c>
      <c r="C62" s="96"/>
      <c r="D62" s="96"/>
      <c r="E62" s="97"/>
      <c r="F62" s="186">
        <v>1800</v>
      </c>
      <c r="G62" s="237"/>
      <c r="H62" s="237"/>
      <c r="I62" s="237"/>
      <c r="J62" s="238"/>
    </row>
    <row r="63" spans="1:10" ht="36" customHeight="1" x14ac:dyDescent="0.25">
      <c r="A63" s="7"/>
      <c r="B63" s="52" t="s">
        <v>149</v>
      </c>
      <c r="C63" s="96"/>
      <c r="D63" s="96"/>
      <c r="E63" s="97"/>
      <c r="F63" s="186">
        <v>1800</v>
      </c>
      <c r="G63" s="237"/>
      <c r="H63" s="237"/>
      <c r="I63" s="237"/>
      <c r="J63" s="238"/>
    </row>
    <row r="64" spans="1:10" ht="36" customHeight="1" x14ac:dyDescent="0.25">
      <c r="A64" s="7"/>
      <c r="B64" s="52" t="s">
        <v>150</v>
      </c>
      <c r="C64" s="96"/>
      <c r="D64" s="96"/>
      <c r="E64" s="97"/>
      <c r="F64" s="186">
        <v>3600</v>
      </c>
      <c r="G64" s="237"/>
      <c r="H64" s="237"/>
      <c r="I64" s="237"/>
      <c r="J64" s="238"/>
    </row>
    <row r="65" spans="1:10" ht="36" customHeight="1" x14ac:dyDescent="0.25">
      <c r="A65" s="7"/>
      <c r="B65" s="52" t="s">
        <v>151</v>
      </c>
      <c r="C65" s="96"/>
      <c r="D65" s="96"/>
      <c r="E65" s="97"/>
      <c r="F65" s="186">
        <v>5400</v>
      </c>
      <c r="G65" s="237"/>
      <c r="H65" s="237"/>
      <c r="I65" s="237"/>
      <c r="J65" s="238"/>
    </row>
    <row r="66" spans="1:10" ht="36" customHeight="1" thickBot="1" x14ac:dyDescent="0.3">
      <c r="A66" s="7"/>
      <c r="B66" s="358" t="s">
        <v>152</v>
      </c>
      <c r="C66" s="359"/>
      <c r="D66" s="359"/>
      <c r="E66" s="360"/>
      <c r="F66" s="192">
        <v>26640</v>
      </c>
      <c r="G66" s="497"/>
      <c r="H66" s="497"/>
      <c r="I66" s="497"/>
      <c r="J66" s="498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211</v>
      </c>
      <c r="C69" s="88"/>
      <c r="D69" s="88"/>
      <c r="E69" s="89"/>
      <c r="F69" s="197" t="str">
        <f>"Цена от "&amp;MIN(F71,F75:J76,H109,F77:J88)&amp;" до "&amp;MAX(F71,F75:J76,H109,F77:J88)</f>
        <v>Цена от 3240 до 123840</v>
      </c>
      <c r="G69" s="232"/>
      <c r="H69" s="232"/>
      <c r="I69" s="232"/>
      <c r="J69" s="233"/>
    </row>
    <row r="70" spans="1:10" ht="24" customHeight="1" thickBot="1" x14ac:dyDescent="0.3">
      <c r="A70" s="7"/>
      <c r="B70" s="27"/>
      <c r="C70" s="28"/>
      <c r="D70" s="28"/>
      <c r="E70" s="29"/>
      <c r="F70" s="177"/>
      <c r="G70" s="203"/>
      <c r="H70" s="203"/>
      <c r="I70" s="203"/>
      <c r="J70" s="204"/>
    </row>
    <row r="71" spans="1:10" ht="36" customHeight="1" x14ac:dyDescent="0.25">
      <c r="A71" s="7"/>
      <c r="B71" s="30" t="s">
        <v>156</v>
      </c>
      <c r="C71" s="227"/>
      <c r="D71" s="227"/>
      <c r="E71" s="228"/>
      <c r="F71" s="182">
        <v>25200</v>
      </c>
      <c r="G71" s="368"/>
      <c r="H71" s="368"/>
      <c r="I71" s="368"/>
      <c r="J71" s="369"/>
    </row>
    <row r="72" spans="1:10" ht="36" customHeight="1" thickBot="1" x14ac:dyDescent="0.3">
      <c r="A72" s="7"/>
      <c r="B72" s="229" t="s">
        <v>157</v>
      </c>
      <c r="C72" s="230"/>
      <c r="D72" s="230"/>
      <c r="E72" s="231"/>
      <c r="F72" s="184">
        <v>2520</v>
      </c>
      <c r="G72" s="382"/>
      <c r="H72" s="382"/>
      <c r="I72" s="382"/>
      <c r="J72" s="383"/>
    </row>
    <row r="73" spans="1:10" ht="36" customHeight="1" thickBot="1" x14ac:dyDescent="0.3">
      <c r="A73" s="7"/>
      <c r="B73" s="229" t="s">
        <v>158</v>
      </c>
      <c r="C73" s="230"/>
      <c r="D73" s="230"/>
      <c r="E73" s="231"/>
      <c r="F73" s="184">
        <v>6300</v>
      </c>
      <c r="G73" s="382"/>
      <c r="H73" s="382"/>
      <c r="I73" s="382"/>
      <c r="J73" s="383"/>
    </row>
    <row r="74" spans="1:10" ht="24" customHeight="1" thickBot="1" x14ac:dyDescent="0.3">
      <c r="A74" s="7"/>
      <c r="B74" s="27"/>
      <c r="C74" s="28"/>
      <c r="D74" s="28"/>
      <c r="E74" s="29"/>
      <c r="F74" s="177"/>
      <c r="G74" s="203"/>
      <c r="H74" s="203"/>
      <c r="I74" s="203"/>
      <c r="J74" s="204"/>
    </row>
    <row r="75" spans="1:10" ht="36" customHeight="1" x14ac:dyDescent="0.25">
      <c r="A75" s="7" t="s">
        <v>111</v>
      </c>
      <c r="B75" s="30" t="s">
        <v>159</v>
      </c>
      <c r="C75" s="227"/>
      <c r="D75" s="227"/>
      <c r="E75" s="228"/>
      <c r="F75" s="182">
        <v>23040</v>
      </c>
      <c r="G75" s="368"/>
      <c r="H75" s="368"/>
      <c r="I75" s="368"/>
      <c r="J75" s="369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86">
        <v>31500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86">
        <v>31500</v>
      </c>
      <c r="G77" s="237"/>
      <c r="H77" s="237"/>
      <c r="I77" s="237"/>
      <c r="J77" s="238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86">
        <v>61020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86">
        <v>73224</v>
      </c>
      <c r="G79" s="237"/>
      <c r="H79" s="237"/>
      <c r="I79" s="237"/>
      <c r="J79" s="238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86">
        <v>31500</v>
      </c>
      <c r="G80" s="237"/>
      <c r="H80" s="237"/>
      <c r="I80" s="237"/>
      <c r="J80" s="238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86">
        <v>31500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86">
        <v>31500</v>
      </c>
      <c r="G82" s="237"/>
      <c r="H82" s="237"/>
      <c r="I82" s="237"/>
      <c r="J82" s="238"/>
    </row>
    <row r="83" spans="1:10" ht="36" customHeight="1" x14ac:dyDescent="0.25">
      <c r="A83" s="7"/>
      <c r="B83" s="78" t="s">
        <v>167</v>
      </c>
      <c r="C83" s="79"/>
      <c r="D83" s="79"/>
      <c r="E83" s="36"/>
      <c r="F83" s="186">
        <v>73224</v>
      </c>
      <c r="G83" s="237"/>
      <c r="H83" s="237"/>
      <c r="I83" s="237"/>
      <c r="J83" s="238"/>
    </row>
    <row r="84" spans="1:10" ht="36" customHeight="1" x14ac:dyDescent="0.25">
      <c r="A84" s="7" t="s">
        <v>111</v>
      </c>
      <c r="B84" s="52" t="s">
        <v>168</v>
      </c>
      <c r="C84" s="96"/>
      <c r="D84" s="96"/>
      <c r="E84" s="97"/>
      <c r="F84" s="186">
        <v>3240</v>
      </c>
      <c r="G84" s="237"/>
      <c r="H84" s="237"/>
      <c r="I84" s="237"/>
      <c r="J84" s="238"/>
    </row>
    <row r="85" spans="1:10" ht="36" customHeight="1" x14ac:dyDescent="0.25">
      <c r="A85" s="7"/>
      <c r="B85" s="52" t="s">
        <v>169</v>
      </c>
      <c r="C85" s="96"/>
      <c r="D85" s="96"/>
      <c r="E85" s="97"/>
      <c r="F85" s="186">
        <v>25920</v>
      </c>
      <c r="G85" s="237"/>
      <c r="H85" s="237"/>
      <c r="I85" s="237"/>
      <c r="J85" s="238"/>
    </row>
    <row r="86" spans="1:10" ht="36" customHeight="1" x14ac:dyDescent="0.25">
      <c r="B86" s="52" t="s">
        <v>170</v>
      </c>
      <c r="C86" s="96"/>
      <c r="D86" s="96"/>
      <c r="E86" s="97"/>
      <c r="F86" s="186">
        <v>20880</v>
      </c>
      <c r="G86" s="237"/>
      <c r="H86" s="237"/>
      <c r="I86" s="237"/>
      <c r="J86" s="238"/>
    </row>
    <row r="87" spans="1:10" ht="36" customHeight="1" x14ac:dyDescent="0.25">
      <c r="A87" s="7" t="s">
        <v>111</v>
      </c>
      <c r="B87" s="52" t="s">
        <v>171</v>
      </c>
      <c r="C87" s="96"/>
      <c r="D87" s="96"/>
      <c r="E87" s="97"/>
      <c r="F87" s="186">
        <v>123840</v>
      </c>
      <c r="G87" s="237"/>
      <c r="H87" s="237"/>
      <c r="I87" s="237"/>
      <c r="J87" s="238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86">
        <v>38160</v>
      </c>
      <c r="G88" s="237"/>
      <c r="H88" s="237"/>
      <c r="I88" s="237"/>
      <c r="J88" s="238"/>
    </row>
    <row r="89" spans="1:10" ht="37.5" customHeight="1" x14ac:dyDescent="0.25">
      <c r="A89" s="7"/>
      <c r="B89" s="76" t="s">
        <v>173</v>
      </c>
      <c r="C89" s="77"/>
      <c r="D89" s="77"/>
      <c r="E89" s="54"/>
      <c r="F89" s="186">
        <v>6048</v>
      </c>
      <c r="G89" s="237"/>
      <c r="H89" s="237"/>
      <c r="I89" s="237"/>
      <c r="J89" s="238"/>
    </row>
    <row r="90" spans="1:10" ht="36" customHeight="1" x14ac:dyDescent="0.25">
      <c r="A90" s="7"/>
      <c r="B90" s="76" t="s">
        <v>174</v>
      </c>
      <c r="C90" s="77"/>
      <c r="D90" s="77"/>
      <c r="E90" s="54"/>
      <c r="F90" s="186">
        <v>72000</v>
      </c>
      <c r="G90" s="237"/>
      <c r="H90" s="237"/>
      <c r="I90" s="237"/>
      <c r="J90" s="238"/>
    </row>
    <row r="91" spans="1:10" ht="36" customHeight="1" x14ac:dyDescent="0.25">
      <c r="A91" s="7"/>
      <c r="B91" s="76" t="s">
        <v>175</v>
      </c>
      <c r="C91" s="77"/>
      <c r="D91" s="77"/>
      <c r="E91" s="53"/>
      <c r="F91" s="186">
        <v>27000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86">
        <v>32400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86">
        <v>44640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86">
        <v>44640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86">
        <v>85680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86">
        <v>102816</v>
      </c>
      <c r="G96" s="237"/>
      <c r="H96" s="237"/>
      <c r="I96" s="237"/>
      <c r="J96" s="238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86">
        <v>44640</v>
      </c>
      <c r="G97" s="237"/>
      <c r="H97" s="237"/>
      <c r="I97" s="237"/>
      <c r="J97" s="238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86">
        <v>44640</v>
      </c>
      <c r="G98" s="237"/>
      <c r="H98" s="237"/>
      <c r="I98" s="237"/>
      <c r="J98" s="238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86">
        <v>44640</v>
      </c>
      <c r="G99" s="237"/>
      <c r="H99" s="237"/>
      <c r="I99" s="237"/>
      <c r="J99" s="238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86">
        <v>5040</v>
      </c>
      <c r="G100" s="237"/>
      <c r="H100" s="237"/>
      <c r="I100" s="237"/>
      <c r="J100" s="238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86">
        <v>173520</v>
      </c>
      <c r="G101" s="237"/>
      <c r="H101" s="237"/>
      <c r="I101" s="237"/>
      <c r="J101" s="238"/>
    </row>
    <row r="102" spans="1:10" ht="36" customHeight="1" thickBot="1" x14ac:dyDescent="0.3">
      <c r="A102" s="7" t="s">
        <v>113</v>
      </c>
      <c r="B102" s="229" t="s">
        <v>186</v>
      </c>
      <c r="C102" s="230"/>
      <c r="D102" s="230"/>
      <c r="E102" s="231"/>
      <c r="F102" s="184">
        <v>54000</v>
      </c>
      <c r="G102" s="382"/>
      <c r="H102" s="382"/>
      <c r="I102" s="382"/>
      <c r="J102" s="383"/>
    </row>
    <row r="103" spans="1:10" ht="36" customHeight="1" thickBot="1" x14ac:dyDescent="0.3">
      <c r="A103" s="7"/>
      <c r="B103" s="208" t="s">
        <v>187</v>
      </c>
      <c r="C103" s="209"/>
      <c r="D103" s="209"/>
      <c r="E103" s="210"/>
      <c r="F103" s="205"/>
      <c r="G103" s="206"/>
      <c r="H103" s="206"/>
      <c r="I103" s="206"/>
      <c r="J103" s="207"/>
    </row>
    <row r="104" spans="1:10" ht="22.5" customHeight="1" thickBot="1" x14ac:dyDescent="0.3">
      <c r="A104" s="7" t="s">
        <v>111</v>
      </c>
      <c r="B104" s="167" t="s">
        <v>188</v>
      </c>
      <c r="C104" s="168"/>
      <c r="D104" s="168"/>
      <c r="E104" s="168"/>
      <c r="F104" s="168"/>
      <c r="G104" s="168"/>
      <c r="H104" s="168"/>
      <c r="I104" s="168"/>
      <c r="J104" s="169"/>
    </row>
    <row r="105" spans="1:10" ht="36" customHeight="1" x14ac:dyDescent="0.25">
      <c r="A105" s="7"/>
      <c r="B105" s="34" t="s">
        <v>189</v>
      </c>
      <c r="C105" s="170"/>
      <c r="D105" s="170"/>
      <c r="E105" s="171"/>
      <c r="F105" s="80">
        <v>60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191</v>
      </c>
      <c r="C107" s="77"/>
      <c r="D107" s="77"/>
      <c r="E107" s="54"/>
      <c r="F107" s="67">
        <v>120</v>
      </c>
      <c r="G107" s="68"/>
      <c r="H107" s="68"/>
      <c r="I107" s="68"/>
      <c r="J107" s="69"/>
    </row>
    <row r="108" spans="1:10" ht="36" customHeight="1" thickBot="1" x14ac:dyDescent="0.3">
      <c r="A108" s="7"/>
      <c r="B108" s="18" t="s">
        <v>192</v>
      </c>
      <c r="C108" s="19"/>
      <c r="D108" s="19"/>
      <c r="E108" s="20"/>
      <c r="F108" s="205"/>
      <c r="G108" s="206"/>
      <c r="H108" s="206"/>
      <c r="I108" s="206"/>
      <c r="J108" s="207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211">
        <f>H109*1.2</f>
        <v>14688</v>
      </c>
      <c r="G109" s="212">
        <f>H109*1.1</f>
        <v>13464.000000000002</v>
      </c>
      <c r="H109" s="212">
        <v>12240</v>
      </c>
      <c r="I109" s="212">
        <f>H109*0.75</f>
        <v>9180</v>
      </c>
      <c r="J109" s="213">
        <f>H109*0.5</f>
        <v>6120</v>
      </c>
    </row>
    <row r="110" spans="1:10" ht="36" customHeight="1" x14ac:dyDescent="0.25">
      <c r="A110" s="7" t="s">
        <v>111</v>
      </c>
      <c r="B110" s="52" t="s">
        <v>194</v>
      </c>
      <c r="C110" s="96"/>
      <c r="D110" s="96"/>
      <c r="E110" s="97"/>
      <c r="F110" s="186">
        <v>12240</v>
      </c>
      <c r="G110" s="237"/>
      <c r="H110" s="237"/>
      <c r="I110" s="237"/>
      <c r="J110" s="23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186">
        <v>40320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211">
        <f>H112*1.2</f>
        <v>20736</v>
      </c>
      <c r="G112" s="212">
        <f>H112*1.1</f>
        <v>19008</v>
      </c>
      <c r="H112" s="212">
        <v>17280</v>
      </c>
      <c r="I112" s="212">
        <f>H112*0.75</f>
        <v>12960</v>
      </c>
      <c r="J112" s="213">
        <f>H112*0.5</f>
        <v>8640</v>
      </c>
    </row>
    <row r="113" spans="1:10" ht="36" customHeight="1" x14ac:dyDescent="0.25">
      <c r="A113" s="7" t="s">
        <v>113</v>
      </c>
      <c r="B113" s="52" t="s">
        <v>197</v>
      </c>
      <c r="C113" s="96"/>
      <c r="D113" s="96"/>
      <c r="E113" s="97"/>
      <c r="F113" s="186">
        <v>17280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186">
        <v>56880</v>
      </c>
      <c r="G114" s="237"/>
      <c r="H114" s="237"/>
      <c r="I114" s="237"/>
      <c r="J114" s="238"/>
    </row>
    <row r="115" spans="1:10" ht="36" customHeight="1" thickBot="1" x14ac:dyDescent="0.3">
      <c r="A115" s="7"/>
      <c r="B115" s="76" t="s">
        <v>199</v>
      </c>
      <c r="C115" s="77"/>
      <c r="D115" s="77"/>
      <c r="E115" s="54"/>
      <c r="F115" s="186">
        <v>12240</v>
      </c>
      <c r="G115" s="237"/>
      <c r="H115" s="237"/>
      <c r="I115" s="237"/>
      <c r="J115" s="238"/>
    </row>
    <row r="116" spans="1:10" ht="54" customHeight="1" thickBot="1" x14ac:dyDescent="0.3">
      <c r="A116" s="7"/>
      <c r="B116" s="18" t="s">
        <v>200</v>
      </c>
      <c r="C116" s="19"/>
      <c r="D116" s="19"/>
      <c r="E116" s="20"/>
      <c r="F116" s="202"/>
      <c r="G116" s="297"/>
      <c r="H116" s="297"/>
      <c r="I116" s="297"/>
      <c r="J116" s="298"/>
    </row>
    <row r="117" spans="1:10" ht="36" customHeight="1" thickBot="1" x14ac:dyDescent="0.3">
      <c r="A117" s="7"/>
      <c r="B117" s="118" t="s">
        <v>188</v>
      </c>
      <c r="C117" s="119"/>
      <c r="D117" s="119"/>
      <c r="E117" s="119"/>
      <c r="F117" s="119"/>
      <c r="G117" s="119"/>
      <c r="H117" s="119"/>
      <c r="I117" s="119"/>
      <c r="J117" s="120"/>
    </row>
    <row r="118" spans="1:10" ht="36" customHeight="1" x14ac:dyDescent="0.25">
      <c r="A118" s="7"/>
      <c r="B118" s="78" t="s">
        <v>201</v>
      </c>
      <c r="C118" s="79"/>
      <c r="D118" s="79"/>
      <c r="E118" s="36"/>
      <c r="F118" s="80">
        <v>90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202</v>
      </c>
      <c r="C119" s="77"/>
      <c r="D119" s="77"/>
      <c r="E119" s="54"/>
      <c r="F119" s="67">
        <v>45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203</v>
      </c>
      <c r="C120" s="77"/>
      <c r="D120" s="77"/>
      <c r="E120" s="54"/>
      <c r="F120" s="67">
        <v>45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90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205</v>
      </c>
      <c r="C122" s="77"/>
      <c r="D122" s="77"/>
      <c r="E122" s="54"/>
      <c r="F122" s="67">
        <v>90</v>
      </c>
      <c r="G122" s="68"/>
      <c r="H122" s="68"/>
      <c r="I122" s="68"/>
      <c r="J122" s="69"/>
    </row>
    <row r="123" spans="1:10" ht="24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21" customHeight="1" x14ac:dyDescent="0.25">
      <c r="A124" s="7"/>
      <c r="B124" s="121"/>
      <c r="C124" s="122"/>
      <c r="D124" s="122"/>
      <c r="E124" s="122"/>
      <c r="F124" s="123"/>
      <c r="G124" s="123"/>
      <c r="H124" s="123"/>
      <c r="I124" s="123"/>
      <c r="J124" s="123"/>
    </row>
    <row r="125" spans="1:10" ht="56.25" customHeight="1" x14ac:dyDescent="0.25">
      <c r="A125" s="7"/>
      <c r="B125" s="124" t="s">
        <v>241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1.25" customHeight="1" x14ac:dyDescent="0.25">
      <c r="A126" s="7"/>
      <c r="B126" s="124" t="s">
        <v>207</v>
      </c>
      <c r="C126" s="124"/>
      <c r="D126" s="124"/>
      <c r="E126" s="124"/>
      <c r="F126" s="124"/>
      <c r="G126" s="124"/>
      <c r="H126" s="124"/>
      <c r="I126" s="124"/>
      <c r="J126" s="124"/>
    </row>
    <row r="127" spans="1:10" ht="21" x14ac:dyDescent="0.25">
      <c r="A127" s="7" t="s">
        <v>113</v>
      </c>
      <c r="B127" s="126" t="s">
        <v>255</v>
      </c>
      <c r="C127" s="126"/>
      <c r="D127" s="126"/>
      <c r="E127" s="126"/>
      <c r="F127" s="126"/>
      <c r="G127" s="126"/>
      <c r="H127" s="126"/>
      <c r="I127" s="126"/>
      <c r="J127" s="126"/>
    </row>
    <row r="128" spans="1:10" ht="42" customHeight="1" x14ac:dyDescent="0.25">
      <c r="A128" s="7"/>
      <c r="B128" s="128" t="s">
        <v>209</v>
      </c>
      <c r="C128" s="128"/>
      <c r="D128" s="128"/>
      <c r="E128" s="128"/>
      <c r="F128" s="128"/>
      <c r="G128" s="128"/>
      <c r="H128" s="128"/>
      <c r="I128" s="128"/>
      <c r="J128" s="128"/>
    </row>
    <row r="129" spans="1:1" ht="21" x14ac:dyDescent="0.25">
      <c r="A129" s="7"/>
    </row>
  </sheetData>
  <sheetProtection selectLockedCells="1" selectUnlockedCells="1"/>
  <mergeCells count="236">
    <mergeCell ref="B123:E123"/>
    <mergeCell ref="F123:J123"/>
    <mergeCell ref="B125:J125"/>
    <mergeCell ref="B126:J126"/>
    <mergeCell ref="B127:J127"/>
    <mergeCell ref="B128:J128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F103:J103"/>
    <mergeCell ref="B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93" activePane="bottomLeft" state="frozen"/>
      <selection activeCell="B11" sqref="B11:E11"/>
      <selection pane="bottomLeft" activeCell="M98" sqref="M98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864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492</v>
      </c>
      <c r="C43" s="77"/>
      <c r="D43" s="77"/>
      <c r="E43" s="54"/>
      <c r="F43" s="67">
        <v>864</v>
      </c>
      <c r="G43" s="68"/>
      <c r="H43" s="68"/>
      <c r="I43" s="68"/>
      <c r="J43" s="69"/>
    </row>
    <row r="44" spans="1:10" ht="36" customHeight="1" x14ac:dyDescent="0.25">
      <c r="A44" s="7"/>
      <c r="B44" s="76" t="s">
        <v>210</v>
      </c>
      <c r="C44" s="77"/>
      <c r="D44" s="77"/>
      <c r="E44" s="54"/>
      <c r="F44" s="67">
        <v>864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211</v>
      </c>
      <c r="C55" s="195"/>
      <c r="D55" s="195"/>
      <c r="E55" s="196"/>
      <c r="F55" s="205" t="str">
        <f>"Цена от "&amp;MIN(F57,F61:J62,H95,F63:J74)&amp;" до "&amp;MAX(F57,F61:J62,H95,F63:J74)</f>
        <v>Цена от 3312 до 123840</v>
      </c>
      <c r="G55" s="206"/>
      <c r="H55" s="206"/>
      <c r="I55" s="206"/>
      <c r="J55" s="207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24120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2412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158</v>
      </c>
      <c r="C59" s="85"/>
      <c r="D59" s="85"/>
      <c r="E59" s="86"/>
      <c r="F59" s="93">
        <v>6048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35820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35820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33120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51840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62208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23004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19854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35820</v>
      </c>
      <c r="G68" s="68"/>
      <c r="H68" s="68"/>
      <c r="I68" s="68"/>
      <c r="J68" s="69"/>
    </row>
    <row r="69" spans="1:10" ht="36" customHeight="1" x14ac:dyDescent="0.25">
      <c r="A69" s="7"/>
      <c r="B69" s="78" t="s">
        <v>167</v>
      </c>
      <c r="C69" s="79"/>
      <c r="D69" s="79"/>
      <c r="E69" s="36"/>
      <c r="F69" s="67">
        <v>32400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169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10080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123840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33084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173</v>
      </c>
      <c r="C75" s="77"/>
      <c r="D75" s="77"/>
      <c r="E75" s="54"/>
      <c r="F75" s="67">
        <v>5148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174</v>
      </c>
      <c r="C76" s="77"/>
      <c r="D76" s="77"/>
      <c r="E76" s="54"/>
      <c r="F76" s="67">
        <v>33030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59760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85680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102816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38160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33120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59760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204480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08" t="s">
        <v>187</v>
      </c>
      <c r="C89" s="209"/>
      <c r="D89" s="209"/>
      <c r="E89" s="210"/>
      <c r="F89" s="205"/>
      <c r="G89" s="206"/>
      <c r="H89" s="206"/>
      <c r="I89" s="206"/>
      <c r="J89" s="207"/>
    </row>
    <row r="90" spans="1:10" ht="22.5" customHeight="1" thickBot="1" x14ac:dyDescent="0.3">
      <c r="A90" s="7" t="s">
        <v>111</v>
      </c>
      <c r="B90" s="167" t="s">
        <v>188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189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192</v>
      </c>
      <c r="C94" s="19"/>
      <c r="D94" s="19"/>
      <c r="E94" s="20"/>
      <c r="F94" s="205"/>
      <c r="G94" s="206"/>
      <c r="H94" s="206"/>
      <c r="I94" s="206"/>
      <c r="J94" s="207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1">
        <f>H95*1.2</f>
        <v>36547.199999999997</v>
      </c>
      <c r="G95" s="212">
        <f>H95*1.1</f>
        <v>33501.600000000006</v>
      </c>
      <c r="H95" s="212">
        <v>30456</v>
      </c>
      <c r="I95" s="212">
        <f>H95*0.75</f>
        <v>22842</v>
      </c>
      <c r="J95" s="213">
        <f>H95*0.5</f>
        <v>15228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13248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15588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60480</v>
      </c>
      <c r="G98" s="212">
        <f>H98*1.1</f>
        <v>55440.000000000007</v>
      </c>
      <c r="H98" s="212">
        <v>50400</v>
      </c>
      <c r="I98" s="212">
        <f>H98*0.75</f>
        <v>37800</v>
      </c>
      <c r="J98" s="213">
        <f>H98*0.5</f>
        <v>25200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22320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199</v>
      </c>
      <c r="C101" s="77"/>
      <c r="D101" s="77"/>
      <c r="E101" s="54"/>
      <c r="F101" s="184">
        <v>13248</v>
      </c>
      <c r="G101" s="382"/>
      <c r="H101" s="382"/>
      <c r="I101" s="382"/>
      <c r="J101" s="383"/>
    </row>
    <row r="102" spans="1:10" ht="54" customHeight="1" thickBot="1" x14ac:dyDescent="0.3">
      <c r="A102" s="7"/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255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5"/>
      <c r="C19" s="156"/>
      <c r="D19" s="156"/>
      <c r="E19" s="157"/>
      <c r="F19" s="158"/>
      <c r="G19" s="159"/>
      <c r="H19" s="159"/>
      <c r="I19" s="159"/>
      <c r="J19" s="160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"&amp;MIN(F56,F60:J61,H93,F62:J73)&amp;" до "&amp;MAX(F56,F60:J61,H93,F62:J73)</f>
        <v>Цена от 3024 до 56664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5688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13284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49212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8496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10195.200000000001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39816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56664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7200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11340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9936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56664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17712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3888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51660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69120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14688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56160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252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3888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12420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314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188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319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255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202">
    <mergeCell ref="B108:J108"/>
    <mergeCell ref="B109:J109"/>
    <mergeCell ref="B110:J110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9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4284 до 60732</v>
      </c>
      <c r="G64" s="206"/>
      <c r="H64" s="206"/>
      <c r="I64" s="206"/>
      <c r="J64" s="20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25920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186">
        <v>15300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25920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43326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51984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6">
        <v>6390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6">
        <v>10188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86">
        <v>60732</v>
      </c>
      <c r="G77" s="237"/>
      <c r="H77" s="237"/>
      <c r="I77" s="237"/>
      <c r="J77" s="238"/>
    </row>
    <row r="78" spans="1:10" ht="36" customHeight="1" x14ac:dyDescent="0.25">
      <c r="A78" s="7"/>
      <c r="B78" s="78" t="s">
        <v>167</v>
      </c>
      <c r="C78" s="79"/>
      <c r="D78" s="79"/>
      <c r="E78" s="36"/>
      <c r="F78" s="186">
        <v>46872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86">
        <v>4284</v>
      </c>
      <c r="G79" s="237"/>
      <c r="H79" s="237"/>
      <c r="I79" s="237"/>
      <c r="J79" s="238"/>
    </row>
    <row r="80" spans="1:10" ht="36" customHeight="1" x14ac:dyDescent="0.25">
      <c r="A80" s="7"/>
      <c r="B80" s="52" t="s">
        <v>169</v>
      </c>
      <c r="C80" s="96"/>
      <c r="D80" s="96"/>
      <c r="E80" s="97"/>
      <c r="F80" s="186">
        <v>15300</v>
      </c>
      <c r="G80" s="237"/>
      <c r="H80" s="237"/>
      <c r="I80" s="237"/>
      <c r="J80" s="238"/>
    </row>
    <row r="81" spans="1:10" ht="36" customHeight="1" x14ac:dyDescent="0.25">
      <c r="B81" s="52" t="s">
        <v>170</v>
      </c>
      <c r="C81" s="96"/>
      <c r="D81" s="96"/>
      <c r="E81" s="97"/>
      <c r="F81" s="186">
        <v>10188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186">
        <v>43758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86">
        <v>17496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86">
        <v>4644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186">
        <v>45360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186">
        <v>21600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36720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21600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36720</v>
      </c>
      <c r="G89" s="237"/>
      <c r="H89" s="237"/>
      <c r="I89" s="237"/>
      <c r="J89" s="23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61200</v>
      </c>
      <c r="G90" s="237"/>
      <c r="H90" s="237"/>
      <c r="I90" s="237"/>
      <c r="J90" s="23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73440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9360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14400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85680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6">
        <v>6480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6">
        <v>61920</v>
      </c>
      <c r="G96" s="237"/>
      <c r="H96" s="237"/>
      <c r="I96" s="237"/>
      <c r="J96" s="23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86">
        <v>25200</v>
      </c>
      <c r="G97" s="237"/>
      <c r="H97" s="237"/>
      <c r="I97" s="237"/>
      <c r="J97" s="238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20995.200000000001</v>
      </c>
      <c r="G104" s="212">
        <f>H104*1.1</f>
        <v>19245.600000000002</v>
      </c>
      <c r="H104" s="212">
        <v>17496</v>
      </c>
      <c r="I104" s="212">
        <f>H104*0.75</f>
        <v>13122</v>
      </c>
      <c r="J104" s="213">
        <f>H104*0.5</f>
        <v>8748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10188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5094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30240</v>
      </c>
      <c r="G107" s="212">
        <f>H107*1.1</f>
        <v>27720.000000000004</v>
      </c>
      <c r="H107" s="212">
        <v>25200</v>
      </c>
      <c r="I107" s="212">
        <f>H107*0.75</f>
        <v>18900</v>
      </c>
      <c r="J107" s="213">
        <f>H107*0.5</f>
        <v>12600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14400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7200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86">
        <v>17496</v>
      </c>
      <c r="G110" s="237"/>
      <c r="H110" s="237"/>
      <c r="I110" s="237"/>
      <c r="J110" s="23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3600 до 113976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14976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66024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79228.799999999988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23976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27000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54000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21024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113976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87300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50400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159840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42552</v>
      </c>
      <c r="G94" s="212">
        <f>H94*1.1</f>
        <v>39006</v>
      </c>
      <c r="H94" s="212">
        <v>35460</v>
      </c>
      <c r="I94" s="212">
        <f>H94*0.75</f>
        <v>26595</v>
      </c>
      <c r="J94" s="213">
        <f>H94*0.5</f>
        <v>17730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21024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13500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59616</v>
      </c>
      <c r="G97" s="212">
        <f>H97*1.1</f>
        <v>54648.000000000007</v>
      </c>
      <c r="H97" s="212">
        <v>49680</v>
      </c>
      <c r="I97" s="212">
        <f>H97*0.75</f>
        <v>37260</v>
      </c>
      <c r="J97" s="213">
        <f>H97*0.5</f>
        <v>24840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19440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27000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3564 до 39916,8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1130.4000000000001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5616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19836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16380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33264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33264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39916.800000000003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16380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16380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39672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36000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3564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11700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7812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32580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9936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3312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27090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18000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28080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23040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46800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46800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56160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23040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23040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56160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46080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14400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14385.6</v>
      </c>
      <c r="G94" s="212">
        <f>H94*1.1</f>
        <v>13186.800000000001</v>
      </c>
      <c r="H94" s="212">
        <v>11988</v>
      </c>
      <c r="I94" s="212">
        <f>H94*0.75</f>
        <v>8991</v>
      </c>
      <c r="J94" s="213">
        <f>H94*0.5</f>
        <v>5994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14947.199999999999</v>
      </c>
      <c r="G100" s="117">
        <f>H100*1.1</f>
        <v>13701.6</v>
      </c>
      <c r="H100" s="117">
        <v>12456</v>
      </c>
      <c r="I100" s="117">
        <f>H100*0.75</f>
        <v>9342</v>
      </c>
      <c r="J100" s="117">
        <f>H100*0.5</f>
        <v>6228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4"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1080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360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1800 до 14472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10440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3888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6048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14472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3888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2484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5328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7200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1800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6048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2844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12060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2844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1152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212</v>
      </c>
      <c r="C76" s="77"/>
      <c r="D76" s="77"/>
      <c r="E76" s="54"/>
      <c r="F76" s="67">
        <v>15120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177</v>
      </c>
      <c r="C77" s="77"/>
      <c r="D77" s="77"/>
      <c r="E77" s="54"/>
      <c r="F77" s="67">
        <v>5760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214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215</v>
      </c>
      <c r="C79" s="77"/>
      <c r="D79" s="77"/>
      <c r="E79" s="54"/>
      <c r="F79" s="67">
        <v>17280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216</v>
      </c>
      <c r="C80" s="77"/>
      <c r="D80" s="77"/>
      <c r="E80" s="54"/>
      <c r="F80" s="93">
        <v>20736</v>
      </c>
      <c r="G80" s="94"/>
      <c r="H80" s="94"/>
      <c r="I80" s="95"/>
    </row>
    <row r="81" spans="1:9" ht="36" customHeight="1" x14ac:dyDescent="0.25">
      <c r="A81" s="132" t="s">
        <v>113</v>
      </c>
      <c r="B81" s="76" t="s">
        <v>217</v>
      </c>
      <c r="C81" s="77"/>
      <c r="D81" s="77"/>
      <c r="E81" s="54"/>
      <c r="F81" s="67">
        <v>5760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218</v>
      </c>
      <c r="C82" s="77"/>
      <c r="D82" s="77"/>
      <c r="E82" s="54"/>
      <c r="F82" s="67">
        <v>3600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219</v>
      </c>
      <c r="C83" s="77"/>
      <c r="D83" s="77"/>
      <c r="E83" s="54"/>
      <c r="F83" s="67">
        <v>7920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220</v>
      </c>
      <c r="C84" s="77"/>
      <c r="D84" s="77"/>
      <c r="E84" s="54"/>
      <c r="F84" s="67">
        <v>2880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221</v>
      </c>
      <c r="C85" s="77"/>
      <c r="D85" s="77"/>
      <c r="E85" s="54"/>
      <c r="F85" s="67">
        <v>17280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222</v>
      </c>
      <c r="C86" s="77"/>
      <c r="D86" s="77"/>
      <c r="E86" s="54"/>
      <c r="F86" s="67">
        <v>4320</v>
      </c>
      <c r="G86" s="68"/>
      <c r="H86" s="68"/>
      <c r="I86" s="69"/>
    </row>
    <row r="87" spans="1:9" ht="27" customHeight="1" thickBot="1" x14ac:dyDescent="0.3">
      <c r="B87" s="499" t="s">
        <v>187</v>
      </c>
      <c r="C87" s="500"/>
      <c r="D87" s="500"/>
      <c r="E87" s="501"/>
      <c r="F87" s="499"/>
      <c r="G87" s="500"/>
      <c r="H87" s="500"/>
      <c r="I87" s="501"/>
    </row>
    <row r="88" spans="1:9" ht="19.5" customHeight="1" thickBot="1" x14ac:dyDescent="0.3">
      <c r="B88" s="167" t="s">
        <v>188</v>
      </c>
      <c r="C88" s="168"/>
      <c r="D88" s="168"/>
      <c r="E88" s="169"/>
      <c r="F88" s="167"/>
      <c r="G88" s="168"/>
      <c r="H88" s="168"/>
      <c r="I88" s="169"/>
    </row>
    <row r="89" spans="1:9" ht="36" customHeight="1" x14ac:dyDescent="0.25">
      <c r="B89" s="30" t="s">
        <v>189</v>
      </c>
      <c r="C89" s="227"/>
      <c r="D89" s="227"/>
      <c r="E89" s="228"/>
      <c r="F89" s="182">
        <v>60</v>
      </c>
      <c r="G89" s="368"/>
      <c r="H89" s="368"/>
      <c r="I89" s="369"/>
    </row>
    <row r="90" spans="1:9" ht="36" customHeight="1" x14ac:dyDescent="0.25">
      <c r="B90" s="52" t="s">
        <v>190</v>
      </c>
      <c r="C90" s="96"/>
      <c r="D90" s="96"/>
      <c r="E90" s="97"/>
      <c r="F90" s="186">
        <v>60</v>
      </c>
      <c r="G90" s="237"/>
      <c r="H90" s="237"/>
      <c r="I90" s="238"/>
    </row>
    <row r="91" spans="1:9" ht="36" customHeight="1" thickBot="1" x14ac:dyDescent="0.3">
      <c r="B91" s="229" t="s">
        <v>191</v>
      </c>
      <c r="C91" s="230"/>
      <c r="D91" s="230"/>
      <c r="E91" s="231"/>
      <c r="F91" s="184">
        <v>120</v>
      </c>
      <c r="G91" s="382"/>
      <c r="H91" s="382"/>
      <c r="I91" s="383"/>
    </row>
    <row r="92" spans="1:9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</row>
    <row r="93" spans="1:9" ht="36" customHeight="1" x14ac:dyDescent="0.25">
      <c r="A93" s="132" t="s">
        <v>111</v>
      </c>
      <c r="B93" s="76" t="s">
        <v>252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194</v>
      </c>
      <c r="C94" s="77"/>
      <c r="D94" s="77"/>
      <c r="E94" s="54"/>
      <c r="F94" s="67">
        <v>1080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195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224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225</v>
      </c>
      <c r="C97" s="77"/>
      <c r="D97" s="77"/>
      <c r="E97" s="54"/>
      <c r="F97" s="67">
        <v>2160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thickBot="1" x14ac:dyDescent="0.3">
      <c r="A99" s="7"/>
      <c r="B99" s="76" t="s">
        <v>199</v>
      </c>
      <c r="C99" s="77"/>
      <c r="D99" s="77"/>
      <c r="E99" s="54"/>
      <c r="F99" s="67">
        <v>1080</v>
      </c>
      <c r="G99" s="68"/>
      <c r="H99" s="68"/>
      <c r="I99" s="69"/>
    </row>
    <row r="100" spans="1:9" ht="54" customHeight="1" thickBot="1" x14ac:dyDescent="0.3">
      <c r="B100" s="18" t="s">
        <v>200</v>
      </c>
      <c r="C100" s="19"/>
      <c r="D100" s="19"/>
      <c r="E100" s="20"/>
      <c r="F100" s="110"/>
      <c r="G100" s="111"/>
      <c r="H100" s="111"/>
      <c r="I100" s="112"/>
    </row>
    <row r="101" spans="1:9" ht="36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</row>
    <row r="102" spans="1:9" ht="36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</row>
    <row r="103" spans="1:9" ht="36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</row>
    <row r="106" spans="1:9" ht="36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</row>
    <row r="107" spans="1:9" ht="24" thickBot="1" x14ac:dyDescent="0.3">
      <c r="B107" s="27"/>
      <c r="C107" s="38"/>
      <c r="D107" s="38"/>
      <c r="E107" s="39"/>
      <c r="F107" s="40"/>
      <c r="G107" s="41"/>
      <c r="H107" s="41"/>
      <c r="I107" s="42"/>
    </row>
    <row r="108" spans="1:9" ht="21" customHeight="1" x14ac:dyDescent="0.25">
      <c r="B108" s="124"/>
      <c r="C108" s="124"/>
      <c r="D108" s="124"/>
      <c r="E108" s="124"/>
      <c r="F108" s="124"/>
      <c r="G108" s="124"/>
      <c r="H108" s="124"/>
      <c r="I108" s="124"/>
    </row>
    <row r="109" spans="1:9" s="127" customFormat="1" ht="27" customHeight="1" x14ac:dyDescent="0.25">
      <c r="A109" s="7" t="s">
        <v>113</v>
      </c>
      <c r="B109" s="126" t="s">
        <v>363</v>
      </c>
      <c r="C109" s="126"/>
      <c r="D109" s="126"/>
      <c r="E109" s="126"/>
      <c r="F109" s="126"/>
      <c r="G109" s="126"/>
      <c r="H109" s="126"/>
      <c r="I109" s="126"/>
    </row>
    <row r="110" spans="1:9" s="129" customFormat="1" ht="45" customHeight="1" x14ac:dyDescent="0.25">
      <c r="A110" s="7"/>
      <c r="B110" s="128" t="s">
        <v>209</v>
      </c>
      <c r="C110" s="128"/>
      <c r="D110" s="128"/>
      <c r="E110" s="128"/>
      <c r="F110" s="128"/>
      <c r="G110" s="128"/>
      <c r="H110" s="128"/>
      <c r="I110" s="128"/>
    </row>
    <row r="111" spans="1:9" ht="21" customHeight="1" x14ac:dyDescent="0.25"/>
  </sheetData>
  <sheetProtection selectLockedCells="1" selectUnlockedCells="1"/>
  <mergeCells count="212">
    <mergeCell ref="B110:I110"/>
    <mergeCell ref="B106:E106"/>
    <mergeCell ref="F106:I106"/>
    <mergeCell ref="B107:E107"/>
    <mergeCell ref="F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D1" zoomScale="60" zoomScaleNormal="60" workbookViewId="0">
      <pane ySplit="4" topLeftCell="A83" activePane="bottomLeft" state="frozen"/>
      <selection activeCell="B11" sqref="B11:E11"/>
      <selection pane="bottomLeft" activeCell="F85" sqref="F85:J8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4968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3528 до 42228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24" customHeight="1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4" t="s">
        <v>159</v>
      </c>
      <c r="C60" s="475"/>
      <c r="D60" s="475"/>
      <c r="E60" s="476"/>
      <c r="F60" s="183">
        <v>18216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403"/>
      <c r="F61" s="237">
        <v>11178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403"/>
      <c r="F62" s="237">
        <v>14076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403"/>
      <c r="F63" s="237">
        <v>35190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403"/>
      <c r="F64" s="237">
        <v>42228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403"/>
      <c r="F65" s="237">
        <v>12420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403"/>
      <c r="F66" s="237">
        <v>28152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403"/>
      <c r="F67" s="237">
        <v>15732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37673.999999999993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403"/>
      <c r="F69" s="237">
        <v>3528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403"/>
      <c r="F70" s="237">
        <v>12420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403"/>
      <c r="F71" s="237">
        <v>8280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403"/>
      <c r="F72" s="237">
        <v>37673.999999999993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403"/>
      <c r="F73" s="237">
        <v>10368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6228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18648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20700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403"/>
      <c r="F77" s="237">
        <v>25920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403"/>
      <c r="F78" s="237">
        <v>15840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403"/>
      <c r="F79" s="502">
        <v>20160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403"/>
      <c r="F80" s="502">
        <v>49680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403"/>
      <c r="F81" s="502">
        <v>59616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403"/>
      <c r="F82" s="502">
        <v>18000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403"/>
      <c r="F83" s="502">
        <v>39600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403"/>
      <c r="F84" s="502">
        <v>22320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403"/>
      <c r="F85" s="502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403"/>
      <c r="F86" s="502">
        <v>53280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03" t="s">
        <v>186</v>
      </c>
      <c r="C87" s="504"/>
      <c r="D87" s="504"/>
      <c r="E87" s="505"/>
      <c r="F87" s="152">
        <v>15120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69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138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403"/>
      <c r="F94" s="211">
        <f>H94*1.2</f>
        <v>20908.8</v>
      </c>
      <c r="G94" s="212">
        <f>H94*1.1</f>
        <v>19166.400000000001</v>
      </c>
      <c r="H94" s="212">
        <v>17424</v>
      </c>
      <c r="I94" s="212">
        <f>H94*0.75</f>
        <v>13068</v>
      </c>
      <c r="J94" s="213">
        <f>H94*0.5</f>
        <v>8712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403"/>
      <c r="F95" s="67">
        <v>17388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403"/>
      <c r="F96" s="67">
        <v>2070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403"/>
      <c r="F97" s="211">
        <f>H97*1.2</f>
        <v>29376</v>
      </c>
      <c r="G97" s="212">
        <f>H97*1.1</f>
        <v>26928.000000000004</v>
      </c>
      <c r="H97" s="212">
        <v>24480</v>
      </c>
      <c r="I97" s="212">
        <f>H97*0.75</f>
        <v>18360</v>
      </c>
      <c r="J97" s="213">
        <f>H97*0.5</f>
        <v>12240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403"/>
      <c r="F98" s="502">
        <v>24480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403"/>
      <c r="F99" s="502">
        <v>3600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23371.200000000001</v>
      </c>
      <c r="G100" s="117">
        <f>H100*1.1</f>
        <v>21423.600000000002</v>
      </c>
      <c r="H100" s="117">
        <v>19476</v>
      </c>
      <c r="I100" s="117">
        <f>H100*0.75</f>
        <v>14607</v>
      </c>
      <c r="J100" s="117">
        <f>H100*0.5</f>
        <v>9738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5"/>
      <c r="G101" s="486"/>
      <c r="H101" s="486"/>
      <c r="I101" s="486"/>
      <c r="J101" s="487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105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51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105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105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9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12744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18000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4276,8 до 51480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4" t="s">
        <v>159</v>
      </c>
      <c r="C60" s="475"/>
      <c r="D60" s="475"/>
      <c r="E60" s="476"/>
      <c r="F60" s="183">
        <v>14472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403"/>
      <c r="F61" s="237">
        <v>17496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403"/>
      <c r="F62" s="237">
        <v>21672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403"/>
      <c r="F63" s="237">
        <v>42894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403"/>
      <c r="F64" s="237">
        <v>51480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403"/>
      <c r="F65" s="237">
        <v>21672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403"/>
      <c r="F66" s="237">
        <v>14472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403"/>
      <c r="F67" s="237">
        <v>21672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12960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403"/>
      <c r="F69" s="237">
        <v>4276.7999999999993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403"/>
      <c r="F70" s="237">
        <v>15300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403"/>
      <c r="F71" s="237">
        <v>10188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403"/>
      <c r="F72" s="237">
        <v>42894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403"/>
      <c r="F73" s="237">
        <v>25920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4644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22356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21600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403"/>
      <c r="F77" s="237">
        <v>20880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403"/>
      <c r="F78" s="237">
        <v>25200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403"/>
      <c r="F79" s="502">
        <v>30960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403"/>
      <c r="F80" s="502">
        <v>60480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403"/>
      <c r="F81" s="502">
        <v>72576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403"/>
      <c r="F82" s="502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403"/>
      <c r="F83" s="502">
        <v>20880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403"/>
      <c r="F84" s="502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403"/>
      <c r="F85" s="502">
        <v>6480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403"/>
      <c r="F86" s="502">
        <v>60480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03" t="s">
        <v>186</v>
      </c>
      <c r="C87" s="504"/>
      <c r="D87" s="504"/>
      <c r="E87" s="505"/>
      <c r="F87" s="152">
        <v>36720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403"/>
      <c r="F94" s="211">
        <f>H94*1.2</f>
        <v>18878.399999999998</v>
      </c>
      <c r="G94" s="212">
        <f>H94*1.1</f>
        <v>17305.2</v>
      </c>
      <c r="H94" s="212">
        <v>15732</v>
      </c>
      <c r="I94" s="212">
        <f>H94*0.75</f>
        <v>11799</v>
      </c>
      <c r="J94" s="213">
        <f>H94*0.5</f>
        <v>7866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403"/>
      <c r="F95" s="67">
        <v>11484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403"/>
      <c r="F96" s="67">
        <v>5094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403"/>
      <c r="F97" s="211">
        <f>H97*1.2</f>
        <v>26784</v>
      </c>
      <c r="G97" s="212">
        <f>H97*1.1</f>
        <v>24552.000000000004</v>
      </c>
      <c r="H97" s="212">
        <v>22320</v>
      </c>
      <c r="I97" s="212">
        <f>H97*0.75</f>
        <v>16740</v>
      </c>
      <c r="J97" s="213">
        <f>H97*0.5</f>
        <v>11160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403"/>
      <c r="F98" s="502">
        <v>16560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403"/>
      <c r="F99" s="502">
        <v>7200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4"/>
      <c r="F100" s="237">
        <v>15732</v>
      </c>
      <c r="G100" s="237"/>
      <c r="H100" s="237"/>
      <c r="I100" s="237"/>
      <c r="J100" s="238"/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5"/>
      <c r="G101" s="486"/>
      <c r="H101" s="486"/>
      <c r="I101" s="486"/>
      <c r="J101" s="487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5" activePane="bottomLeft" state="frozen"/>
      <selection activeCell="B11" sqref="B11:E11"/>
      <selection pane="bottomLeft" activeCell="F53" sqref="F53:J53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12960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18720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6120 до 108000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4" t="s">
        <v>159</v>
      </c>
      <c r="C60" s="475"/>
      <c r="D60" s="475"/>
      <c r="E60" s="476"/>
      <c r="F60" s="183">
        <v>27360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403"/>
      <c r="F61" s="237">
        <v>21600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403"/>
      <c r="F62" s="237">
        <v>36000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403"/>
      <c r="F63" s="237">
        <v>36000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403"/>
      <c r="F64" s="237">
        <v>43200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403"/>
      <c r="F65" s="237">
        <v>13680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403"/>
      <c r="F66" s="237">
        <v>19440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403"/>
      <c r="F67" s="237">
        <v>26640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108000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403"/>
      <c r="F69" s="237">
        <v>6120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403"/>
      <c r="F70" s="237">
        <v>21600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403"/>
      <c r="F71" s="237">
        <v>14400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403"/>
      <c r="F72" s="237">
        <v>39600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403"/>
      <c r="F73" s="237">
        <v>18000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10800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21600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36000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403"/>
      <c r="F77" s="237">
        <v>38880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403"/>
      <c r="F78" s="237">
        <v>30240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403"/>
      <c r="F79" s="502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403"/>
      <c r="F80" s="502">
        <v>50400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403"/>
      <c r="F81" s="502">
        <v>60480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403"/>
      <c r="F82" s="502">
        <v>20160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403"/>
      <c r="F83" s="502">
        <v>27360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403"/>
      <c r="F84" s="502">
        <v>37440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403"/>
      <c r="F85" s="502">
        <v>8640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403"/>
      <c r="F86" s="502">
        <v>56160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03" t="s">
        <v>186</v>
      </c>
      <c r="C87" s="504"/>
      <c r="D87" s="504"/>
      <c r="E87" s="505"/>
      <c r="F87" s="152">
        <v>25920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403"/>
      <c r="F94" s="211">
        <f>H94*1.2</f>
        <v>30240</v>
      </c>
      <c r="G94" s="212">
        <f>H94*1.1</f>
        <v>27720.000000000004</v>
      </c>
      <c r="H94" s="212">
        <v>25200</v>
      </c>
      <c r="I94" s="212">
        <f>H94*0.75</f>
        <v>18900</v>
      </c>
      <c r="J94" s="213">
        <f>H94*0.5</f>
        <v>12600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403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403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403"/>
      <c r="F97" s="211">
        <f>H97*1.2</f>
        <v>43200</v>
      </c>
      <c r="G97" s="212">
        <f>H97*1.1</f>
        <v>39600</v>
      </c>
      <c r="H97" s="212">
        <v>36000</v>
      </c>
      <c r="I97" s="212">
        <f>H97*0.75</f>
        <v>27000</v>
      </c>
      <c r="J97" s="213">
        <f>H97*0.5</f>
        <v>18000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403"/>
      <c r="F98" s="502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403"/>
      <c r="F99" s="502">
        <v>14400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29376</v>
      </c>
      <c r="G100" s="117">
        <f>H100*1.1</f>
        <v>26928.000000000004</v>
      </c>
      <c r="H100" s="117">
        <v>24480</v>
      </c>
      <c r="I100" s="117">
        <f>H100*0.75</f>
        <v>18360</v>
      </c>
      <c r="J100" s="117">
        <f>H100*0.5</f>
        <v>12240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5"/>
      <c r="G101" s="486"/>
      <c r="H101" s="486"/>
      <c r="I101" s="486"/>
      <c r="J101" s="487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71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256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43">
        <v>13140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373">
        <v>18720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15" t="s">
        <v>120</v>
      </c>
      <c r="C19" s="299"/>
      <c r="D19" s="299"/>
      <c r="E19" s="86"/>
      <c r="F19" s="506">
        <v>1512</v>
      </c>
      <c r="G19" s="94"/>
      <c r="H19" s="94"/>
      <c r="I19" s="94"/>
      <c r="J19" s="95"/>
    </row>
    <row r="20" spans="1:10" ht="30" customHeight="1" thickBot="1" x14ac:dyDescent="0.3">
      <c r="A20" s="311" t="s">
        <v>256</v>
      </c>
      <c r="B20" s="312"/>
      <c r="C20" s="312"/>
      <c r="D20" s="312"/>
      <c r="E20" s="312"/>
      <c r="F20" s="312"/>
      <c r="G20" s="312"/>
      <c r="H20" s="312"/>
      <c r="I20" s="312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65" t="s">
        <v>267</v>
      </c>
      <c r="B42" s="366"/>
      <c r="C42" s="367"/>
      <c r="D42" s="367"/>
      <c r="E42" s="367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1080</v>
      </c>
      <c r="G47" s="368"/>
      <c r="H47" s="368"/>
      <c r="I47" s="368"/>
      <c r="J47" s="369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70" t="str">
        <f>"Цена от "&amp;MIN(F50:F71)&amp;" до "&amp;MAX(F50:F71)</f>
        <v>Цена от 8280 до 132300</v>
      </c>
      <c r="G49" s="371"/>
      <c r="H49" s="371"/>
      <c r="I49" s="371"/>
      <c r="J49" s="372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12600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73">
        <v>132300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211</v>
      </c>
      <c r="C83" s="195"/>
      <c r="D83" s="195"/>
      <c r="E83" s="196"/>
      <c r="F83" s="205" t="str">
        <f>"Цена от "&amp;MIN(F85,F89:F102)&amp;" до "&amp;MAX(F85,F89:F102)</f>
        <v>Цена от 3240 до 787140</v>
      </c>
      <c r="G83" s="206"/>
      <c r="H83" s="206"/>
      <c r="I83" s="206"/>
      <c r="J83" s="20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137"/>
      <c r="C88" s="138"/>
      <c r="D88" s="138"/>
      <c r="E88" s="1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474" t="s">
        <v>159</v>
      </c>
      <c r="C89" s="475"/>
      <c r="D89" s="475"/>
      <c r="E89" s="476"/>
      <c r="F89" s="80">
        <v>32940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323" t="s">
        <v>160</v>
      </c>
      <c r="C90" s="324"/>
      <c r="D90" s="324"/>
      <c r="E90" s="403"/>
      <c r="F90" s="237">
        <v>36540</v>
      </c>
      <c r="G90" s="237"/>
      <c r="H90" s="237"/>
      <c r="I90" s="237"/>
      <c r="J90" s="238"/>
    </row>
    <row r="91" spans="1:10" ht="36" customHeight="1" x14ac:dyDescent="0.25">
      <c r="A91" s="7"/>
      <c r="B91" s="323" t="s">
        <v>312</v>
      </c>
      <c r="C91" s="324"/>
      <c r="D91" s="324"/>
      <c r="E91" s="403"/>
      <c r="F91" s="237">
        <v>787140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323" t="s">
        <v>161</v>
      </c>
      <c r="C92" s="324"/>
      <c r="D92" s="324"/>
      <c r="E92" s="403"/>
      <c r="F92" s="237">
        <v>131940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323" t="s">
        <v>162</v>
      </c>
      <c r="C93" s="324"/>
      <c r="D93" s="324"/>
      <c r="E93" s="403"/>
      <c r="F93" s="237">
        <v>34740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323" t="s">
        <v>163</v>
      </c>
      <c r="C94" s="324"/>
      <c r="D94" s="324"/>
      <c r="E94" s="403"/>
      <c r="F94" s="237">
        <v>41688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323" t="s">
        <v>164</v>
      </c>
      <c r="C95" s="324"/>
      <c r="D95" s="324"/>
      <c r="E95" s="403"/>
      <c r="F95" s="237">
        <v>50940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323" t="s">
        <v>165</v>
      </c>
      <c r="C96" s="324"/>
      <c r="D96" s="324"/>
      <c r="E96" s="403"/>
      <c r="F96" s="237">
        <v>74340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323" t="s">
        <v>166</v>
      </c>
      <c r="C97" s="324"/>
      <c r="D97" s="324"/>
      <c r="E97" s="403"/>
      <c r="F97" s="237">
        <v>133740</v>
      </c>
      <c r="G97" s="237"/>
      <c r="H97" s="237"/>
      <c r="I97" s="237"/>
      <c r="J97" s="238"/>
    </row>
    <row r="98" spans="1:10" ht="36" customHeight="1" x14ac:dyDescent="0.25">
      <c r="A98" s="7"/>
      <c r="B98" s="78" t="s">
        <v>167</v>
      </c>
      <c r="C98" s="79"/>
      <c r="D98" s="79"/>
      <c r="E98" s="36"/>
      <c r="F98" s="237">
        <v>72000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323" t="s">
        <v>168</v>
      </c>
      <c r="C99" s="324"/>
      <c r="D99" s="324"/>
      <c r="E99" s="403"/>
      <c r="F99" s="237">
        <v>3240</v>
      </c>
      <c r="G99" s="237"/>
      <c r="H99" s="237"/>
      <c r="I99" s="237"/>
      <c r="J99" s="238"/>
    </row>
    <row r="100" spans="1:10" ht="36" customHeight="1" x14ac:dyDescent="0.25">
      <c r="A100" s="7"/>
      <c r="B100" s="323" t="s">
        <v>169</v>
      </c>
      <c r="C100" s="324"/>
      <c r="D100" s="324"/>
      <c r="E100" s="403"/>
      <c r="F100" s="237">
        <v>27540</v>
      </c>
      <c r="G100" s="237"/>
      <c r="H100" s="237"/>
      <c r="I100" s="237"/>
      <c r="J100" s="238"/>
    </row>
    <row r="101" spans="1:10" ht="36" customHeight="1" x14ac:dyDescent="0.25">
      <c r="B101" s="323" t="s">
        <v>170</v>
      </c>
      <c r="C101" s="324"/>
      <c r="D101" s="324"/>
      <c r="E101" s="403"/>
      <c r="F101" s="237">
        <v>22500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323" t="s">
        <v>172</v>
      </c>
      <c r="C102" s="324"/>
      <c r="D102" s="324"/>
      <c r="E102" s="403"/>
      <c r="F102" s="237">
        <v>41940</v>
      </c>
      <c r="G102" s="237"/>
      <c r="H102" s="237"/>
      <c r="I102" s="237"/>
      <c r="J102" s="238"/>
    </row>
    <row r="103" spans="1:10" ht="37.5" customHeight="1" x14ac:dyDescent="0.25">
      <c r="A103" s="7"/>
      <c r="B103" s="76" t="s">
        <v>173</v>
      </c>
      <c r="C103" s="77"/>
      <c r="D103" s="77"/>
      <c r="E103" s="54"/>
      <c r="F103" s="237">
        <v>8280</v>
      </c>
      <c r="G103" s="237"/>
      <c r="H103" s="237"/>
      <c r="I103" s="237"/>
      <c r="J103" s="238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237">
        <v>84600</v>
      </c>
      <c r="G104" s="237"/>
      <c r="H104" s="237"/>
      <c r="I104" s="237"/>
      <c r="J104" s="238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237">
        <v>30060</v>
      </c>
      <c r="G105" s="237"/>
      <c r="H105" s="237"/>
      <c r="I105" s="237"/>
      <c r="J105" s="238"/>
    </row>
    <row r="106" spans="1:10" ht="36" customHeight="1" x14ac:dyDescent="0.25">
      <c r="A106" s="7" t="s">
        <v>113</v>
      </c>
      <c r="B106" s="323" t="s">
        <v>176</v>
      </c>
      <c r="C106" s="324"/>
      <c r="D106" s="324"/>
      <c r="E106" s="403"/>
      <c r="F106" s="237">
        <v>46800</v>
      </c>
      <c r="G106" s="237"/>
      <c r="H106" s="237"/>
      <c r="I106" s="237"/>
      <c r="J106" s="238"/>
    </row>
    <row r="107" spans="1:10" ht="36" customHeight="1" x14ac:dyDescent="0.25">
      <c r="A107" s="7" t="s">
        <v>113</v>
      </c>
      <c r="B107" s="323" t="s">
        <v>177</v>
      </c>
      <c r="C107" s="324"/>
      <c r="D107" s="324"/>
      <c r="E107" s="403"/>
      <c r="F107" s="237">
        <v>51840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323" t="s">
        <v>178</v>
      </c>
      <c r="C108" s="324"/>
      <c r="D108" s="324"/>
      <c r="E108" s="403"/>
      <c r="F108" s="237">
        <v>185040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323" t="s">
        <v>179</v>
      </c>
      <c r="C109" s="324"/>
      <c r="D109" s="324"/>
      <c r="E109" s="403"/>
      <c r="F109" s="237">
        <v>48960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323" t="s">
        <v>180</v>
      </c>
      <c r="C110" s="324"/>
      <c r="D110" s="324"/>
      <c r="E110" s="403"/>
      <c r="F110" s="507">
        <v>58752</v>
      </c>
      <c r="G110" s="507"/>
      <c r="H110" s="507"/>
      <c r="I110" s="507"/>
      <c r="J110" s="508"/>
    </row>
    <row r="111" spans="1:10" ht="36" customHeight="1" x14ac:dyDescent="0.25">
      <c r="A111" s="7" t="s">
        <v>113</v>
      </c>
      <c r="B111" s="323" t="s">
        <v>181</v>
      </c>
      <c r="C111" s="324"/>
      <c r="D111" s="324"/>
      <c r="E111" s="403"/>
      <c r="F111" s="237">
        <v>72000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323" t="s">
        <v>182</v>
      </c>
      <c r="C112" s="324"/>
      <c r="D112" s="324"/>
      <c r="E112" s="403"/>
      <c r="F112" s="237">
        <v>104400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323" t="s">
        <v>183</v>
      </c>
      <c r="C113" s="324"/>
      <c r="D113" s="324"/>
      <c r="E113" s="403"/>
      <c r="F113" s="237">
        <v>187920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323" t="s">
        <v>184</v>
      </c>
      <c r="C114" s="324"/>
      <c r="D114" s="324"/>
      <c r="E114" s="403"/>
      <c r="F114" s="237">
        <v>5040</v>
      </c>
      <c r="G114" s="237"/>
      <c r="H114" s="237"/>
      <c r="I114" s="237"/>
      <c r="J114" s="238"/>
    </row>
    <row r="115" spans="1:10" ht="36" customHeight="1" thickBot="1" x14ac:dyDescent="0.3">
      <c r="A115" s="7" t="s">
        <v>113</v>
      </c>
      <c r="B115" s="503" t="s">
        <v>186</v>
      </c>
      <c r="C115" s="504"/>
      <c r="D115" s="504"/>
      <c r="E115" s="505"/>
      <c r="F115" s="237">
        <v>59040</v>
      </c>
      <c r="G115" s="237"/>
      <c r="H115" s="237"/>
      <c r="I115" s="237"/>
      <c r="J115" s="238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323" t="s">
        <v>252</v>
      </c>
      <c r="C124" s="324"/>
      <c r="D124" s="324"/>
      <c r="E124" s="403"/>
      <c r="F124" s="67">
        <v>50940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323" t="s">
        <v>313</v>
      </c>
      <c r="C125" s="324"/>
      <c r="D125" s="324"/>
      <c r="E125" s="403"/>
      <c r="F125" s="67">
        <v>49140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323" t="s">
        <v>314</v>
      </c>
      <c r="C126" s="324"/>
      <c r="D126" s="324"/>
      <c r="E126" s="403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323" t="s">
        <v>315</v>
      </c>
      <c r="C127" s="324"/>
      <c r="D127" s="324"/>
      <c r="E127" s="403"/>
      <c r="F127" s="67">
        <v>69120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199</v>
      </c>
      <c r="C128" s="77"/>
      <c r="D128" s="77"/>
      <c r="E128" s="54"/>
      <c r="F128" s="237">
        <v>49140</v>
      </c>
      <c r="G128" s="237"/>
      <c r="H128" s="237"/>
      <c r="I128" s="237"/>
      <c r="J128" s="238"/>
    </row>
    <row r="129" spans="1:10" ht="54" customHeight="1" thickBot="1" x14ac:dyDescent="0.3">
      <c r="A129" s="7"/>
      <c r="B129" s="330" t="s">
        <v>200</v>
      </c>
      <c r="C129" s="331"/>
      <c r="D129" s="331"/>
      <c r="E129" s="332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27" t="s">
        <v>188</v>
      </c>
      <c r="C130" s="328"/>
      <c r="D130" s="328"/>
      <c r="E130" s="328"/>
      <c r="F130" s="328"/>
      <c r="G130" s="328"/>
      <c r="H130" s="328"/>
      <c r="I130" s="328"/>
      <c r="J130" s="329"/>
    </row>
    <row r="131" spans="1:10" ht="28.5" customHeight="1" x14ac:dyDescent="0.25">
      <c r="A131" s="7"/>
      <c r="B131" s="78" t="s">
        <v>201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205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54" customHeight="1" thickBot="1" x14ac:dyDescent="0.3">
      <c r="A137" s="7" t="s">
        <v>111</v>
      </c>
      <c r="B137" s="464" t="s">
        <v>316</v>
      </c>
      <c r="C137" s="426"/>
      <c r="D137" s="426"/>
      <c r="E137" s="427"/>
      <c r="F137" s="110"/>
      <c r="G137" s="111"/>
      <c r="H137" s="111"/>
      <c r="I137" s="111"/>
      <c r="J137" s="112"/>
    </row>
    <row r="138" spans="1:10" ht="36" customHeight="1" thickBot="1" x14ac:dyDescent="0.3">
      <c r="A138" s="7"/>
      <c r="B138" s="465" t="s">
        <v>318</v>
      </c>
      <c r="C138" s="466"/>
      <c r="D138" s="466"/>
      <c r="E138" s="467"/>
      <c r="F138" s="339"/>
      <c r="G138" s="339"/>
      <c r="H138" s="339"/>
      <c r="I138" s="339"/>
      <c r="J138" s="339"/>
    </row>
    <row r="139" spans="1:10" ht="21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319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21" x14ac:dyDescent="0.25">
      <c r="A141" s="7" t="s">
        <v>113</v>
      </c>
      <c r="B141" s="126" t="s">
        <v>255</v>
      </c>
      <c r="C141" s="126"/>
      <c r="D141" s="126"/>
      <c r="E141" s="126"/>
      <c r="F141" s="126"/>
      <c r="G141" s="126"/>
      <c r="H141" s="126"/>
      <c r="I141" s="126"/>
      <c r="J141" s="126"/>
    </row>
    <row r="142" spans="1:10" s="172" customFormat="1" ht="20.100000000000001" customHeight="1" x14ac:dyDescent="0.25">
      <c r="B142" s="392"/>
      <c r="F142" s="393"/>
      <c r="G142" s="393"/>
      <c r="H142" s="393"/>
      <c r="I142" s="393"/>
      <c r="J142" s="393"/>
    </row>
    <row r="143" spans="1:10" s="239" customFormat="1" ht="36" customHeight="1" thickBot="1" x14ac:dyDescent="0.3">
      <c r="B143" s="240" t="s">
        <v>242</v>
      </c>
      <c r="C143" s="240"/>
      <c r="D143" s="240"/>
      <c r="E143" s="240"/>
      <c r="F143" s="240"/>
      <c r="G143" s="240"/>
      <c r="H143" s="240"/>
      <c r="I143" s="240"/>
    </row>
    <row r="144" spans="1:10" s="129" customFormat="1" ht="36" customHeight="1" thickBot="1" x14ac:dyDescent="0.3">
      <c r="B144" s="241" t="s">
        <v>243</v>
      </c>
      <c r="C144" s="242"/>
      <c r="D144" s="242"/>
      <c r="E144" s="242"/>
      <c r="F144" s="242"/>
      <c r="G144" s="242"/>
      <c r="H144" s="242"/>
      <c r="I144" s="243"/>
    </row>
    <row r="145" spans="1:10" ht="90" customHeight="1" thickBot="1" x14ac:dyDescent="0.3">
      <c r="B145" s="244" t="s">
        <v>244</v>
      </c>
      <c r="C145" s="245"/>
      <c r="D145" s="246" t="s">
        <v>245</v>
      </c>
      <c r="E145" s="247"/>
      <c r="F145" s="248"/>
      <c r="G145" s="247" t="s">
        <v>246</v>
      </c>
      <c r="H145" s="247"/>
      <c r="I145" s="248"/>
      <c r="J145" s="9"/>
    </row>
    <row r="146" spans="1:10" ht="36" customHeight="1" x14ac:dyDescent="0.25">
      <c r="B146" s="249" t="s">
        <v>247</v>
      </c>
      <c r="C146" s="250"/>
      <c r="D146" s="251" t="s">
        <v>248</v>
      </c>
      <c r="E146" s="251"/>
      <c r="F146" s="251"/>
      <c r="G146" s="252">
        <v>2190</v>
      </c>
      <c r="H146" s="251"/>
      <c r="I146" s="253"/>
      <c r="J146" s="9"/>
    </row>
    <row r="147" spans="1:10" ht="36" customHeight="1" x14ac:dyDescent="0.25">
      <c r="B147" s="254" t="s">
        <v>249</v>
      </c>
      <c r="C147" s="255"/>
      <c r="D147" s="256"/>
      <c r="E147" s="256"/>
      <c r="F147" s="256"/>
      <c r="G147" s="257">
        <v>1590</v>
      </c>
      <c r="H147" s="256"/>
      <c r="I147" s="258"/>
      <c r="J147" s="9"/>
    </row>
    <row r="148" spans="1:10" ht="36" customHeight="1" x14ac:dyDescent="0.25">
      <c r="B148" s="254" t="s">
        <v>250</v>
      </c>
      <c r="C148" s="255"/>
      <c r="D148" s="256"/>
      <c r="E148" s="256"/>
      <c r="F148" s="256"/>
      <c r="G148" s="257">
        <v>1440</v>
      </c>
      <c r="H148" s="256"/>
      <c r="I148" s="258"/>
      <c r="J148" s="9"/>
    </row>
    <row r="149" spans="1:10" ht="54" customHeight="1" x14ac:dyDescent="0.25">
      <c r="B149" s="254" t="s">
        <v>251</v>
      </c>
      <c r="C149" s="255"/>
      <c r="D149" s="256"/>
      <c r="E149" s="256"/>
      <c r="F149" s="256"/>
      <c r="G149" s="257">
        <v>1290</v>
      </c>
      <c r="H149" s="256"/>
      <c r="I149" s="258"/>
      <c r="J149" s="9"/>
    </row>
    <row r="150" spans="1:10" ht="15" customHeight="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8" t="s">
        <v>209</v>
      </c>
      <c r="C151" s="128"/>
      <c r="D151" s="128"/>
      <c r="E151" s="128"/>
      <c r="F151" s="128"/>
      <c r="G151" s="128"/>
      <c r="H151" s="128"/>
      <c r="I151" s="128"/>
      <c r="J151" s="128"/>
    </row>
    <row r="152" spans="1:10" ht="23.25" x14ac:dyDescent="0.25">
      <c r="A152" s="344" t="s">
        <v>320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321</v>
      </c>
      <c r="B153" s="345"/>
      <c r="C153" s="345"/>
      <c r="D153" s="345"/>
      <c r="E153" s="346" t="s">
        <v>322</v>
      </c>
      <c r="F153" s="347"/>
      <c r="G153" s="347"/>
      <c r="H153" s="9"/>
      <c r="I153" s="9"/>
      <c r="J153" s="9"/>
    </row>
    <row r="154" spans="1:10" ht="25.5" x14ac:dyDescent="0.35">
      <c r="A154" s="348" t="s">
        <v>323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324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325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326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327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328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329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330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331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87">
    <mergeCell ref="A163:D163"/>
    <mergeCell ref="A164:H164"/>
    <mergeCell ref="A157:D157"/>
    <mergeCell ref="A158:D158"/>
    <mergeCell ref="A159:D159"/>
    <mergeCell ref="A160:D160"/>
    <mergeCell ref="A161:D161"/>
    <mergeCell ref="A162:D162"/>
    <mergeCell ref="B151:J151"/>
    <mergeCell ref="A152:H152"/>
    <mergeCell ref="A153:D153"/>
    <mergeCell ref="A154:D154"/>
    <mergeCell ref="A155:D155"/>
    <mergeCell ref="A156:D156"/>
    <mergeCell ref="B146:C146"/>
    <mergeCell ref="D146:F149"/>
    <mergeCell ref="G146:I146"/>
    <mergeCell ref="B147:C147"/>
    <mergeCell ref="G147:I147"/>
    <mergeCell ref="B148:C148"/>
    <mergeCell ref="G148:I148"/>
    <mergeCell ref="B149:C149"/>
    <mergeCell ref="G149:I149"/>
    <mergeCell ref="B138:E138"/>
    <mergeCell ref="B140:J140"/>
    <mergeCell ref="B141:J141"/>
    <mergeCell ref="B143:I143"/>
    <mergeCell ref="B144:I144"/>
    <mergeCell ref="B145:C145"/>
    <mergeCell ref="D145:F145"/>
    <mergeCell ref="G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F13" sqref="F13:J13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2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5"/>
      <c r="J6" s="136"/>
    </row>
    <row r="7" spans="1:10" ht="24" thickBot="1" x14ac:dyDescent="0.3">
      <c r="B7" s="27"/>
      <c r="C7" s="38"/>
      <c r="D7" s="38"/>
      <c r="E7" s="39"/>
      <c r="F7" s="140"/>
      <c r="G7" s="140"/>
      <c r="H7" s="141"/>
      <c r="I7" s="141"/>
      <c r="J7" s="1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1"/>
      <c r="F8" s="320">
        <f>H8*1.2</f>
        <v>51840</v>
      </c>
      <c r="G8" s="321">
        <f>H8*1.1</f>
        <v>47520.000000000007</v>
      </c>
      <c r="H8" s="459">
        <v>43200</v>
      </c>
      <c r="I8" s="321">
        <f>H8*0.75</f>
        <v>32400</v>
      </c>
      <c r="J8" s="322">
        <f>H8*0.5</f>
        <v>21600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5"/>
      <c r="F9" s="509">
        <f>H9*1.2</f>
        <v>77760</v>
      </c>
      <c r="G9" s="510">
        <f>H9*1.1</f>
        <v>71280</v>
      </c>
      <c r="H9" s="461">
        <v>64800</v>
      </c>
      <c r="I9" s="510">
        <f>H9*0.75</f>
        <v>48600</v>
      </c>
      <c r="J9" s="511">
        <f>H9*0.5</f>
        <v>32400</v>
      </c>
    </row>
    <row r="10" spans="1:10" ht="36" customHeight="1" thickBot="1" x14ac:dyDescent="0.3">
      <c r="B10" s="27"/>
      <c r="C10" s="38"/>
      <c r="D10" s="38"/>
      <c r="E10" s="39"/>
      <c r="F10" s="148"/>
      <c r="G10" s="148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20">
        <f>H11*1.2</f>
        <v>58320</v>
      </c>
      <c r="G11" s="321">
        <f>H11*1.1</f>
        <v>53460.000000000007</v>
      </c>
      <c r="H11" s="459">
        <v>48600</v>
      </c>
      <c r="I11" s="321">
        <f>H11*0.75</f>
        <v>36450</v>
      </c>
      <c r="J11" s="322">
        <f>H11*0.5</f>
        <v>24300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09">
        <f>H12*1.2</f>
        <v>87523.199999999997</v>
      </c>
      <c r="G12" s="510">
        <f>H12*1.1</f>
        <v>80229.600000000006</v>
      </c>
      <c r="H12" s="461">
        <v>72936</v>
      </c>
      <c r="I12" s="510">
        <f>H12*0.75</f>
        <v>54702</v>
      </c>
      <c r="J12" s="511">
        <f>H12*0.5</f>
        <v>36468</v>
      </c>
    </row>
    <row r="13" spans="1:10" ht="24" thickBot="1" x14ac:dyDescent="0.3">
      <c r="B13" s="27"/>
      <c r="C13" s="28"/>
      <c r="D13" s="28"/>
      <c r="E13" s="29"/>
      <c r="F13" s="158"/>
      <c r="G13" s="158"/>
      <c r="H13" s="159"/>
      <c r="I13" s="159"/>
      <c r="J13" s="160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7812</v>
      </c>
      <c r="G14" s="183"/>
      <c r="H14" s="44"/>
      <c r="I14" s="44"/>
      <c r="J14" s="45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12240</v>
      </c>
      <c r="G15" s="185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183"/>
      <c r="H17" s="44"/>
      <c r="I17" s="44"/>
      <c r="J17" s="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1656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151200</v>
      </c>
      <c r="G54" s="101"/>
      <c r="H54" s="102"/>
      <c r="I54" s="102"/>
      <c r="J54" s="103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thickBot="1" x14ac:dyDescent="0.3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24" thickBot="1" x14ac:dyDescent="0.3">
      <c r="B59" s="27"/>
      <c r="C59" s="38"/>
      <c r="D59" s="38"/>
      <c r="E59" s="39"/>
      <c r="F59" s="40"/>
      <c r="G59" s="40"/>
      <c r="H59" s="41"/>
      <c r="I59" s="41"/>
      <c r="J59" s="42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37800</v>
      </c>
      <c r="G60" s="67"/>
      <c r="H60" s="68"/>
      <c r="I60" s="68"/>
      <c r="J60" s="69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22680</v>
      </c>
      <c r="G61" s="67"/>
      <c r="H61" s="68"/>
      <c r="I61" s="68"/>
      <c r="J61" s="69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111168</v>
      </c>
      <c r="G62" s="67"/>
      <c r="H62" s="68"/>
      <c r="I62" s="68"/>
      <c r="J62" s="69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39600</v>
      </c>
      <c r="G63" s="67"/>
      <c r="H63" s="68"/>
      <c r="I63" s="68"/>
      <c r="J63" s="69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47520</v>
      </c>
      <c r="G64" s="67"/>
      <c r="H64" s="68"/>
      <c r="I64" s="68"/>
      <c r="J64" s="69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52416</v>
      </c>
      <c r="G65" s="67"/>
      <c r="H65" s="68"/>
      <c r="I65" s="68"/>
      <c r="J65" s="69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44964</v>
      </c>
      <c r="G66" s="67"/>
      <c r="H66" s="68"/>
      <c r="I66" s="68"/>
      <c r="J66" s="69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111168</v>
      </c>
      <c r="G67" s="67"/>
      <c r="H67" s="68"/>
      <c r="I67" s="68"/>
      <c r="J67" s="69"/>
    </row>
    <row r="68" spans="1:10" ht="36" customHeight="1" x14ac:dyDescent="0.25">
      <c r="B68" s="78" t="s">
        <v>167</v>
      </c>
      <c r="C68" s="79"/>
      <c r="D68" s="79"/>
      <c r="E68" s="36"/>
      <c r="F68" s="67">
        <v>66600</v>
      </c>
      <c r="G68" s="67"/>
      <c r="H68" s="68"/>
      <c r="I68" s="68"/>
      <c r="J68" s="69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7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27540</v>
      </c>
      <c r="G70" s="67"/>
      <c r="H70" s="68"/>
      <c r="I70" s="68"/>
      <c r="J70" s="69"/>
    </row>
    <row r="71" spans="1:10" ht="36" customHeight="1" x14ac:dyDescent="0.25">
      <c r="A71" s="9"/>
      <c r="B71" s="52" t="s">
        <v>170</v>
      </c>
      <c r="C71" s="96"/>
      <c r="D71" s="96"/>
      <c r="E71" s="97"/>
      <c r="F71" s="67">
        <v>23220</v>
      </c>
      <c r="G71" s="67"/>
      <c r="H71" s="68"/>
      <c r="I71" s="68"/>
      <c r="J71" s="69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151200</v>
      </c>
      <c r="G72" s="67"/>
      <c r="H72" s="68"/>
      <c r="I72" s="68"/>
      <c r="J72" s="69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30096</v>
      </c>
      <c r="G73" s="67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7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63000</v>
      </c>
      <c r="G75" s="67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7"/>
      <c r="H76" s="68"/>
      <c r="I76" s="68"/>
      <c r="J76" s="69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56880</v>
      </c>
      <c r="G77" s="67"/>
      <c r="H77" s="68"/>
      <c r="I77" s="68"/>
      <c r="J77" s="69"/>
    </row>
    <row r="78" spans="1:10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34560</v>
      </c>
      <c r="G78" s="67"/>
      <c r="H78" s="68"/>
      <c r="I78" s="68"/>
      <c r="J78" s="69"/>
    </row>
    <row r="79" spans="1:10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167040</v>
      </c>
      <c r="G79" s="67"/>
      <c r="H79" s="68"/>
      <c r="I79" s="68"/>
      <c r="J79" s="69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59760</v>
      </c>
      <c r="G80" s="67"/>
      <c r="H80" s="68"/>
      <c r="I80" s="68"/>
      <c r="J80" s="69"/>
    </row>
    <row r="81" spans="1:10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71712</v>
      </c>
      <c r="G81" s="93"/>
      <c r="H81" s="94"/>
      <c r="I81" s="94"/>
      <c r="J81" s="95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79200</v>
      </c>
      <c r="G82" s="67"/>
      <c r="H82" s="68"/>
      <c r="I82" s="68"/>
      <c r="J82" s="69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67680</v>
      </c>
      <c r="G83" s="67"/>
      <c r="H83" s="68"/>
      <c r="I83" s="68"/>
      <c r="J83" s="69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167040</v>
      </c>
      <c r="G84" s="67"/>
      <c r="H84" s="68"/>
      <c r="I84" s="68"/>
      <c r="J84" s="69"/>
    </row>
    <row r="85" spans="1:10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7"/>
      <c r="H85" s="68"/>
      <c r="I85" s="68"/>
      <c r="J85" s="69"/>
    </row>
    <row r="86" spans="1:10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226800</v>
      </c>
      <c r="G86" s="67"/>
      <c r="H86" s="68"/>
      <c r="I86" s="68"/>
      <c r="J86" s="69"/>
    </row>
    <row r="87" spans="1:10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45360</v>
      </c>
      <c r="G87" s="67"/>
      <c r="H87" s="68"/>
      <c r="I87" s="68"/>
      <c r="J87" s="69"/>
    </row>
    <row r="88" spans="1:10" ht="27" customHeight="1" thickBot="1" x14ac:dyDescent="0.3">
      <c r="B88" s="499" t="s">
        <v>187</v>
      </c>
      <c r="C88" s="500"/>
      <c r="D88" s="500"/>
      <c r="E88" s="501"/>
      <c r="F88" s="499"/>
      <c r="G88" s="500"/>
      <c r="H88" s="500"/>
      <c r="I88" s="500"/>
      <c r="J88" s="501"/>
    </row>
    <row r="89" spans="1:10" ht="19.5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8"/>
      <c r="J89" s="169"/>
    </row>
    <row r="90" spans="1:10" ht="36" customHeight="1" x14ac:dyDescent="0.25">
      <c r="B90" s="30" t="s">
        <v>189</v>
      </c>
      <c r="C90" s="227"/>
      <c r="D90" s="227"/>
      <c r="E90" s="228"/>
      <c r="F90" s="182">
        <v>60</v>
      </c>
      <c r="G90" s="368"/>
      <c r="H90" s="368"/>
      <c r="I90" s="368"/>
      <c r="J90" s="369"/>
    </row>
    <row r="91" spans="1:10" ht="36" customHeight="1" x14ac:dyDescent="0.25">
      <c r="B91" s="52" t="s">
        <v>190</v>
      </c>
      <c r="C91" s="96"/>
      <c r="D91" s="96"/>
      <c r="E91" s="97"/>
      <c r="F91" s="186">
        <v>60</v>
      </c>
      <c r="G91" s="237"/>
      <c r="H91" s="237"/>
      <c r="I91" s="237"/>
      <c r="J91" s="238"/>
    </row>
    <row r="92" spans="1:10" ht="36" customHeight="1" thickBot="1" x14ac:dyDescent="0.3">
      <c r="B92" s="229" t="s">
        <v>191</v>
      </c>
      <c r="C92" s="230"/>
      <c r="D92" s="230"/>
      <c r="E92" s="231"/>
      <c r="F92" s="184">
        <v>120</v>
      </c>
      <c r="G92" s="382"/>
      <c r="H92" s="382"/>
      <c r="I92" s="382"/>
      <c r="J92" s="383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5"/>
      <c r="H93" s="206"/>
      <c r="I93" s="206"/>
      <c r="J93" s="206"/>
    </row>
    <row r="94" spans="1:10" ht="36" customHeight="1" x14ac:dyDescent="0.25">
      <c r="A94" s="132" t="s">
        <v>111</v>
      </c>
      <c r="B94" s="76" t="s">
        <v>252</v>
      </c>
      <c r="C94" s="77"/>
      <c r="D94" s="77"/>
      <c r="E94" s="54"/>
      <c r="F94" s="67">
        <v>25380</v>
      </c>
      <c r="G94" s="67"/>
      <c r="H94" s="68"/>
      <c r="I94" s="68"/>
      <c r="J94" s="69"/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13500</v>
      </c>
      <c r="G95" s="67"/>
      <c r="H95" s="68"/>
      <c r="I95" s="68"/>
      <c r="J95" s="69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25848</v>
      </c>
      <c r="G96" s="67"/>
      <c r="H96" s="68"/>
      <c r="I96" s="68"/>
      <c r="J96" s="69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38160</v>
      </c>
      <c r="G97" s="67"/>
      <c r="H97" s="68"/>
      <c r="I97" s="68"/>
      <c r="J97" s="69"/>
    </row>
    <row r="98" spans="1:10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20880</v>
      </c>
      <c r="G98" s="67"/>
      <c r="H98" s="68"/>
      <c r="I98" s="68"/>
      <c r="J98" s="69"/>
    </row>
    <row r="99" spans="1:10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38880</v>
      </c>
      <c r="G99" s="67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7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0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19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0"/>
      <c r="H103" s="81"/>
      <c r="I103" s="81"/>
      <c r="J103" s="81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7"/>
      <c r="H104" s="68"/>
      <c r="I104" s="68"/>
      <c r="J104" s="68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7"/>
      <c r="H105" s="68"/>
      <c r="I105" s="68"/>
      <c r="J105" s="68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7"/>
      <c r="H106" s="68"/>
      <c r="I106" s="68"/>
      <c r="J106" s="68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7"/>
      <c r="H107" s="68"/>
      <c r="I107" s="68"/>
      <c r="J107" s="68"/>
    </row>
    <row r="108" spans="1:10" ht="36" customHeight="1" thickBot="1" x14ac:dyDescent="0.3">
      <c r="B108" s="27"/>
      <c r="C108" s="38"/>
      <c r="D108" s="38"/>
      <c r="E108" s="39"/>
      <c r="F108" s="40"/>
      <c r="G108" s="40"/>
      <c r="H108" s="41"/>
      <c r="I108" s="41"/>
      <c r="J108" s="42"/>
    </row>
    <row r="109" spans="1:10" ht="21" customHeight="1" x14ac:dyDescent="0.25">
      <c r="B109" s="124"/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customHeight="1" x14ac:dyDescent="0.25"/>
  </sheetData>
  <sheetProtection selectLockedCells="1" selectUnlockedCells="1"/>
  <mergeCells count="210">
    <mergeCell ref="B108:E108"/>
    <mergeCell ref="F108:J108"/>
    <mergeCell ref="B109:J109"/>
    <mergeCell ref="B110:J110"/>
    <mergeCell ref="B111:J111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I11" sqref="I11:J1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45792</v>
      </c>
      <c r="G8" s="33">
        <f>H8*1.1</f>
        <v>41976</v>
      </c>
      <c r="H8" s="33">
        <v>38160</v>
      </c>
      <c r="I8" s="33">
        <f>H8*0.75</f>
        <v>28620</v>
      </c>
      <c r="J8" s="33">
        <f>H8*0.5</f>
        <v>19080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64108.799999999996</v>
      </c>
      <c r="G9" s="37">
        <f>H9*1.1</f>
        <v>58766.400000000001</v>
      </c>
      <c r="H9" s="37">
        <v>53424</v>
      </c>
      <c r="I9" s="37">
        <f>H9*0.75</f>
        <v>40068</v>
      </c>
      <c r="J9" s="37">
        <f>H9*0.5</f>
        <v>26712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48168</v>
      </c>
      <c r="G11" s="33">
        <f>H11*1.1</f>
        <v>44154</v>
      </c>
      <c r="H11" s="33">
        <v>40140</v>
      </c>
      <c r="I11" s="33">
        <f>H11*0.75</f>
        <v>30105</v>
      </c>
      <c r="J11" s="33">
        <f>H11*0.5</f>
        <v>20070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67478.399999999994</v>
      </c>
      <c r="G12" s="37">
        <f>H12*1.1</f>
        <v>61855.200000000004</v>
      </c>
      <c r="H12" s="37">
        <v>56232</v>
      </c>
      <c r="I12" s="37">
        <f>H12*0.75</f>
        <v>42174</v>
      </c>
      <c r="J12" s="37">
        <f>H12*0.5</f>
        <v>28116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23760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15840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1584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5544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4" t="s">
        <v>159</v>
      </c>
      <c r="C60" s="475"/>
      <c r="D60" s="475"/>
      <c r="E60" s="476"/>
      <c r="F60" s="183">
        <v>12240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403"/>
      <c r="F61" s="237">
        <v>9360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403"/>
      <c r="F62" s="237">
        <v>36000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403"/>
      <c r="F63" s="237">
        <v>41760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403"/>
      <c r="F64" s="237">
        <v>50112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403"/>
      <c r="F65" s="237">
        <v>9360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403"/>
      <c r="F66" s="237">
        <v>18360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403"/>
      <c r="F67" s="237">
        <v>36000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90000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403"/>
      <c r="F69" s="237">
        <v>3060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403"/>
      <c r="F70" s="237">
        <v>10800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403"/>
      <c r="F71" s="237">
        <v>7200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403"/>
      <c r="F72" s="237">
        <v>72000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403"/>
      <c r="F73" s="237">
        <v>18720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25200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30060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403"/>
      <c r="F77" s="237">
        <v>17280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403"/>
      <c r="F78" s="237">
        <v>13680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403"/>
      <c r="F79" s="502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403"/>
      <c r="F80" s="502">
        <v>59040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403"/>
      <c r="F81" s="502">
        <v>70848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403"/>
      <c r="F82" s="502">
        <v>13680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403"/>
      <c r="F83" s="502">
        <v>25920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403"/>
      <c r="F84" s="502">
        <v>50400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403"/>
      <c r="F85" s="502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403"/>
      <c r="F86" s="502">
        <v>100800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03" t="s">
        <v>186</v>
      </c>
      <c r="C87" s="504"/>
      <c r="D87" s="504"/>
      <c r="E87" s="505"/>
      <c r="F87" s="152">
        <v>26640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403"/>
      <c r="F94" s="211">
        <f>H94*1.2</f>
        <v>23760</v>
      </c>
      <c r="G94" s="212">
        <f>H94*1.1</f>
        <v>21780</v>
      </c>
      <c r="H94" s="212">
        <v>19800</v>
      </c>
      <c r="I94" s="212">
        <f>H94*0.75</f>
        <v>14850</v>
      </c>
      <c r="J94" s="213">
        <f>H94*0.5</f>
        <v>9900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403"/>
      <c r="F95" s="67">
        <v>8280</v>
      </c>
      <c r="G95" s="68"/>
      <c r="H95" s="68"/>
      <c r="I95" s="68"/>
      <c r="J95" s="69"/>
    </row>
    <row r="96" spans="1:10" ht="36" customHeight="1" x14ac:dyDescent="0.25">
      <c r="A96" s="7"/>
      <c r="B96" s="323" t="s">
        <v>313</v>
      </c>
      <c r="C96" s="324"/>
      <c r="D96" s="324"/>
      <c r="E96" s="403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23" t="s">
        <v>195</v>
      </c>
      <c r="C97" s="324"/>
      <c r="D97" s="324"/>
      <c r="E97" s="403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23" t="s">
        <v>196</v>
      </c>
      <c r="C98" s="324"/>
      <c r="D98" s="324"/>
      <c r="E98" s="403"/>
      <c r="F98" s="211">
        <f>H98*1.2</f>
        <v>33696</v>
      </c>
      <c r="G98" s="212">
        <f>H98*1.1</f>
        <v>30888.000000000004</v>
      </c>
      <c r="H98" s="212">
        <v>28080</v>
      </c>
      <c r="I98" s="212">
        <f>H98*0.75</f>
        <v>21060</v>
      </c>
      <c r="J98" s="213">
        <f>H98*0.5</f>
        <v>14040</v>
      </c>
    </row>
    <row r="99" spans="1:10" ht="36" customHeight="1" x14ac:dyDescent="0.25">
      <c r="A99" s="7" t="s">
        <v>113</v>
      </c>
      <c r="B99" s="323" t="s">
        <v>197</v>
      </c>
      <c r="C99" s="324"/>
      <c r="D99" s="324"/>
      <c r="E99" s="403"/>
      <c r="F99" s="502">
        <v>12240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23" t="s">
        <v>198</v>
      </c>
      <c r="C100" s="324"/>
      <c r="D100" s="324"/>
      <c r="E100" s="403"/>
      <c r="F100" s="502">
        <v>10080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199</v>
      </c>
      <c r="C101" s="77"/>
      <c r="D101" s="77"/>
      <c r="E101" s="53"/>
      <c r="F101" s="117">
        <f>H101*1.2</f>
        <v>21600</v>
      </c>
      <c r="G101" s="117">
        <f>H101*1.1</f>
        <v>19800</v>
      </c>
      <c r="H101" s="117">
        <v>18000</v>
      </c>
      <c r="I101" s="117">
        <f>H101*0.75</f>
        <v>13500</v>
      </c>
      <c r="J101" s="117">
        <f>H101*0.5</f>
        <v>9000</v>
      </c>
    </row>
    <row r="102" spans="1:10" ht="54" customHeight="1" thickBot="1" x14ac:dyDescent="0.3">
      <c r="A102" s="7"/>
      <c r="B102" s="330" t="s">
        <v>200</v>
      </c>
      <c r="C102" s="331"/>
      <c r="D102" s="331"/>
      <c r="E102" s="332"/>
      <c r="F102" s="485"/>
      <c r="G102" s="486"/>
      <c r="H102" s="486"/>
      <c r="I102" s="486"/>
      <c r="J102" s="487"/>
    </row>
    <row r="103" spans="1:10" ht="36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77"/>
      <c r="G109" s="203"/>
      <c r="H109" s="203"/>
      <c r="I109" s="203"/>
      <c r="J109" s="204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255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B51" sqref="B51:E70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22320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31680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360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6120 до 545760</v>
      </c>
      <c r="G84" s="206"/>
      <c r="H84" s="206"/>
      <c r="I84" s="206"/>
      <c r="J84" s="20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142560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186">
        <v>122400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78" t="s">
        <v>161</v>
      </c>
      <c r="C92" s="79"/>
      <c r="D92" s="79"/>
      <c r="E92" s="36"/>
      <c r="F92" s="186">
        <v>219600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86">
        <v>142560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86">
        <v>171072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86">
        <v>122400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86">
        <v>244800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86">
        <v>223200</v>
      </c>
      <c r="G97" s="237"/>
      <c r="H97" s="237"/>
      <c r="I97" s="237"/>
      <c r="J97" s="238"/>
    </row>
    <row r="98" spans="1:10" ht="36" customHeight="1" x14ac:dyDescent="0.25">
      <c r="A98" s="7"/>
      <c r="B98" s="78" t="s">
        <v>167</v>
      </c>
      <c r="C98" s="79"/>
      <c r="D98" s="79"/>
      <c r="E98" s="36"/>
      <c r="F98" s="186">
        <v>285192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186">
        <v>6120</v>
      </c>
      <c r="G99" s="237"/>
      <c r="H99" s="237"/>
      <c r="I99" s="237"/>
      <c r="J99" s="238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186">
        <v>131328</v>
      </c>
      <c r="G100" s="237"/>
      <c r="H100" s="237"/>
      <c r="I100" s="237"/>
      <c r="J100" s="238"/>
    </row>
    <row r="101" spans="1:10" ht="36" customHeight="1" x14ac:dyDescent="0.25">
      <c r="B101" s="52" t="s">
        <v>170</v>
      </c>
      <c r="C101" s="96"/>
      <c r="D101" s="96"/>
      <c r="E101" s="97"/>
      <c r="F101" s="186">
        <v>110592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186">
        <v>545760</v>
      </c>
      <c r="G102" s="237"/>
      <c r="H102" s="237"/>
      <c r="I102" s="237"/>
      <c r="J102" s="238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86">
        <v>122400</v>
      </c>
      <c r="G103" s="237"/>
      <c r="H103" s="237"/>
      <c r="I103" s="237"/>
      <c r="J103" s="238"/>
    </row>
    <row r="104" spans="1:10" ht="37.5" customHeight="1" x14ac:dyDescent="0.25">
      <c r="A104" s="7"/>
      <c r="B104" s="76" t="s">
        <v>173</v>
      </c>
      <c r="C104" s="77"/>
      <c r="D104" s="77"/>
      <c r="E104" s="54"/>
      <c r="F104" s="186">
        <v>14400</v>
      </c>
      <c r="G104" s="237"/>
      <c r="H104" s="237"/>
      <c r="I104" s="237"/>
      <c r="J104" s="238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186">
        <v>230400</v>
      </c>
      <c r="G105" s="237"/>
      <c r="H105" s="237"/>
      <c r="I105" s="237"/>
      <c r="J105" s="238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186">
        <v>120060</v>
      </c>
      <c r="G106" s="237"/>
      <c r="H106" s="237"/>
      <c r="I106" s="237"/>
      <c r="J106" s="238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86">
        <v>200160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86">
        <v>171360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86">
        <v>308160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86">
        <v>200160</v>
      </c>
      <c r="G110" s="237"/>
      <c r="H110" s="237"/>
      <c r="I110" s="237"/>
      <c r="J110" s="238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86">
        <v>240192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86">
        <v>171360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86">
        <v>342720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86">
        <v>312480</v>
      </c>
      <c r="G114" s="237"/>
      <c r="H114" s="237"/>
      <c r="I114" s="237"/>
      <c r="J114" s="238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86">
        <v>8640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52" t="s">
        <v>185</v>
      </c>
      <c r="C116" s="96"/>
      <c r="D116" s="96"/>
      <c r="E116" s="97"/>
      <c r="F116" s="186">
        <v>764640</v>
      </c>
      <c r="G116" s="237"/>
      <c r="H116" s="237"/>
      <c r="I116" s="237"/>
      <c r="J116" s="23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86">
        <v>171360</v>
      </c>
      <c r="G117" s="237"/>
      <c r="H117" s="237"/>
      <c r="I117" s="237"/>
      <c r="J117" s="238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8" t="s">
        <v>193</v>
      </c>
      <c r="C124" s="79"/>
      <c r="D124" s="79"/>
      <c r="E124" s="36"/>
      <c r="F124" s="211">
        <f>H124*1.2</f>
        <v>119232</v>
      </c>
      <c r="G124" s="212">
        <f>H124*1.1</f>
        <v>109296.00000000001</v>
      </c>
      <c r="H124" s="212">
        <v>99360</v>
      </c>
      <c r="I124" s="212">
        <f>H124*0.75</f>
        <v>74520</v>
      </c>
      <c r="J124" s="213">
        <f>H124*0.5</f>
        <v>49680</v>
      </c>
    </row>
    <row r="125" spans="1:10" ht="36" customHeight="1" x14ac:dyDescent="0.25">
      <c r="A125" s="7" t="s">
        <v>111</v>
      </c>
      <c r="B125" s="78" t="s">
        <v>194</v>
      </c>
      <c r="C125" s="79"/>
      <c r="D125" s="79"/>
      <c r="E125" s="36"/>
      <c r="F125" s="67">
        <v>99360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167616</v>
      </c>
      <c r="G127" s="212">
        <f>H127*1.1</f>
        <v>153648</v>
      </c>
      <c r="H127" s="212">
        <v>139680</v>
      </c>
      <c r="I127" s="212">
        <f>H127*0.75</f>
        <v>104760</v>
      </c>
      <c r="J127" s="213">
        <f>H127*0.5</f>
        <v>69840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139680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100800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17">
        <f>H130*1.2</f>
        <v>205632</v>
      </c>
      <c r="G130" s="117">
        <f>H130*1.1</f>
        <v>188496.00000000003</v>
      </c>
      <c r="H130" s="117">
        <v>171360</v>
      </c>
      <c r="I130" s="117">
        <f>H130*0.75</f>
        <v>128520</v>
      </c>
      <c r="J130" s="117">
        <f>H130*0.5</f>
        <v>85680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36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36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36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21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56.2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1.2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1" x14ac:dyDescent="0.25">
      <c r="A142" s="7" t="s">
        <v>113</v>
      </c>
      <c r="B142" s="126" t="s">
        <v>255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2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1" x14ac:dyDescent="0.25">
      <c r="A144" s="7"/>
    </row>
  </sheetData>
  <sheetProtection selectLockedCells="1" selectUnlockedCells="1"/>
  <mergeCells count="264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70" activePane="bottomLeft" state="frozen"/>
      <selection activeCell="B11" sqref="B11:E11"/>
      <selection pane="bottomLeft" activeCell="A72" sqref="A72:XFD73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6372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9360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266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4" t="s">
        <v>211</v>
      </c>
      <c r="C74" s="195"/>
      <c r="D74" s="195"/>
      <c r="E74" s="196"/>
      <c r="F74" s="205" t="str">
        <f>"Цена от "&amp;MIN(F76,F80:J81,H114,F82:J93)&amp;" до "&amp;MAX(F76,F80:J81,H114,F82:J93)</f>
        <v>Цена от 1800 до 231300</v>
      </c>
      <c r="G74" s="206"/>
      <c r="H74" s="206"/>
      <c r="I74" s="206"/>
      <c r="J74" s="20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47700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4770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11925</v>
      </c>
      <c r="G78" s="94"/>
      <c r="H78" s="94"/>
      <c r="I78" s="94"/>
      <c r="J78" s="95"/>
    </row>
    <row r="79" spans="1:10" ht="24" customHeight="1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45360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86">
        <v>3204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86">
        <v>11700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86">
        <v>54000</v>
      </c>
      <c r="G83" s="237"/>
      <c r="H83" s="237"/>
      <c r="I83" s="237"/>
      <c r="J83" s="238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86">
        <v>64800</v>
      </c>
      <c r="G84" s="237"/>
      <c r="H84" s="237"/>
      <c r="I84" s="237"/>
      <c r="J84" s="238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86">
        <v>5940</v>
      </c>
      <c r="G85" s="237"/>
      <c r="H85" s="237"/>
      <c r="I85" s="237"/>
      <c r="J85" s="238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86">
        <v>9000</v>
      </c>
      <c r="G86" s="237"/>
      <c r="H86" s="237"/>
      <c r="I86" s="237"/>
      <c r="J86" s="238"/>
    </row>
    <row r="87" spans="1:10" ht="36" customHeight="1" x14ac:dyDescent="0.25">
      <c r="A87" s="7" t="s">
        <v>111</v>
      </c>
      <c r="B87" s="52" t="s">
        <v>166</v>
      </c>
      <c r="C87" s="96"/>
      <c r="D87" s="96"/>
      <c r="E87" s="97"/>
      <c r="F87" s="186">
        <v>21240</v>
      </c>
      <c r="G87" s="237"/>
      <c r="H87" s="237"/>
      <c r="I87" s="237"/>
      <c r="J87" s="238"/>
    </row>
    <row r="88" spans="1:10" ht="36" customHeight="1" x14ac:dyDescent="0.25">
      <c r="A88" s="7"/>
      <c r="B88" s="52" t="s">
        <v>167</v>
      </c>
      <c r="C88" s="96"/>
      <c r="D88" s="96"/>
      <c r="E88" s="97"/>
      <c r="F88" s="186">
        <v>108000</v>
      </c>
      <c r="G88" s="237"/>
      <c r="H88" s="237"/>
      <c r="I88" s="237"/>
      <c r="J88" s="238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186">
        <v>3024</v>
      </c>
      <c r="G89" s="237"/>
      <c r="H89" s="237"/>
      <c r="I89" s="237"/>
      <c r="J89" s="238"/>
    </row>
    <row r="90" spans="1:10" ht="36" customHeight="1" x14ac:dyDescent="0.25">
      <c r="A90" s="7"/>
      <c r="B90" s="52" t="s">
        <v>169</v>
      </c>
      <c r="C90" s="96"/>
      <c r="D90" s="96"/>
      <c r="E90" s="97"/>
      <c r="F90" s="186">
        <v>27324</v>
      </c>
      <c r="G90" s="237"/>
      <c r="H90" s="237"/>
      <c r="I90" s="237"/>
      <c r="J90" s="238"/>
    </row>
    <row r="91" spans="1:10" ht="36" customHeight="1" x14ac:dyDescent="0.25">
      <c r="B91" s="52" t="s">
        <v>170</v>
      </c>
      <c r="C91" s="96"/>
      <c r="D91" s="96"/>
      <c r="E91" s="97"/>
      <c r="F91" s="186">
        <v>17712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76" t="s">
        <v>171</v>
      </c>
      <c r="C92" s="77"/>
      <c r="D92" s="77"/>
      <c r="E92" s="54"/>
      <c r="F92" s="186">
        <v>231300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186">
        <v>1800</v>
      </c>
      <c r="G93" s="237"/>
      <c r="H93" s="237"/>
      <c r="I93" s="237"/>
      <c r="J93" s="238"/>
    </row>
    <row r="94" spans="1:10" ht="37.5" customHeight="1" x14ac:dyDescent="0.25">
      <c r="A94" s="7"/>
      <c r="B94" s="76" t="s">
        <v>173</v>
      </c>
      <c r="C94" s="77"/>
      <c r="D94" s="77"/>
      <c r="E94" s="54"/>
      <c r="F94" s="186">
        <v>5292</v>
      </c>
      <c r="G94" s="237"/>
      <c r="H94" s="237"/>
      <c r="I94" s="237"/>
      <c r="J94" s="238"/>
    </row>
    <row r="95" spans="1:10" ht="36" customHeight="1" x14ac:dyDescent="0.25">
      <c r="A95" s="7"/>
      <c r="B95" s="76" t="s">
        <v>174</v>
      </c>
      <c r="C95" s="77"/>
      <c r="D95" s="77"/>
      <c r="E95" s="54"/>
      <c r="F95" s="186">
        <v>100800</v>
      </c>
      <c r="G95" s="237"/>
      <c r="H95" s="237"/>
      <c r="I95" s="237"/>
      <c r="J95" s="238"/>
    </row>
    <row r="96" spans="1:10" ht="36" customHeight="1" x14ac:dyDescent="0.25">
      <c r="A96" s="7"/>
      <c r="B96" s="76" t="s">
        <v>175</v>
      </c>
      <c r="C96" s="77"/>
      <c r="D96" s="77"/>
      <c r="E96" s="53"/>
      <c r="F96" s="186">
        <v>30060</v>
      </c>
      <c r="G96" s="237"/>
      <c r="H96" s="237"/>
      <c r="I96" s="237"/>
      <c r="J96" s="238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86">
        <v>64080</v>
      </c>
      <c r="G97" s="237"/>
      <c r="H97" s="237"/>
      <c r="I97" s="237"/>
      <c r="J97" s="238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86">
        <v>5040</v>
      </c>
      <c r="G98" s="237"/>
      <c r="H98" s="237"/>
      <c r="I98" s="237"/>
      <c r="J98" s="238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86">
        <v>16560</v>
      </c>
      <c r="G99" s="237"/>
      <c r="H99" s="237"/>
      <c r="I99" s="237"/>
      <c r="J99" s="238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86">
        <v>75600</v>
      </c>
      <c r="G100" s="237"/>
      <c r="H100" s="237"/>
      <c r="I100" s="237"/>
      <c r="J100" s="238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86">
        <v>90720</v>
      </c>
      <c r="G101" s="237"/>
      <c r="H101" s="237"/>
      <c r="I101" s="237"/>
      <c r="J101" s="238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86">
        <v>8640</v>
      </c>
      <c r="G102" s="237"/>
      <c r="H102" s="237"/>
      <c r="I102" s="237"/>
      <c r="J102" s="238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86">
        <v>12960</v>
      </c>
      <c r="G103" s="237"/>
      <c r="H103" s="237"/>
      <c r="I103" s="237"/>
      <c r="J103" s="238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86">
        <v>30240</v>
      </c>
      <c r="G104" s="237"/>
      <c r="H104" s="237"/>
      <c r="I104" s="237"/>
      <c r="J104" s="238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86">
        <v>4320</v>
      </c>
      <c r="G105" s="237"/>
      <c r="H105" s="237"/>
      <c r="I105" s="237"/>
      <c r="J105" s="238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86">
        <v>324000</v>
      </c>
      <c r="G106" s="237"/>
      <c r="H106" s="237"/>
      <c r="I106" s="237"/>
      <c r="J106" s="238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186">
        <v>2880</v>
      </c>
      <c r="G107" s="237"/>
      <c r="H107" s="237"/>
      <c r="I107" s="237"/>
      <c r="J107" s="238"/>
    </row>
    <row r="108" spans="1:10" ht="36" customHeight="1" thickBot="1" x14ac:dyDescent="0.3">
      <c r="A108" s="7"/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A110" s="7"/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57240</v>
      </c>
      <c r="G114" s="212">
        <f>H114*1.1</f>
        <v>52470.000000000007</v>
      </c>
      <c r="H114" s="212">
        <v>47700</v>
      </c>
      <c r="I114" s="212">
        <f>H114*0.75</f>
        <v>35775</v>
      </c>
      <c r="J114" s="213">
        <f>H114*0.5</f>
        <v>23850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37530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2484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80352</v>
      </c>
      <c r="G117" s="212">
        <f>H117*1.1</f>
        <v>73656</v>
      </c>
      <c r="H117" s="212">
        <v>66960</v>
      </c>
      <c r="I117" s="212">
        <f>H117*0.75</f>
        <v>50220</v>
      </c>
      <c r="J117" s="213">
        <f>H117*0.5</f>
        <v>33480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52560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3600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3"/>
      <c r="F120" s="117">
        <f>H120*1.2</f>
        <v>54000</v>
      </c>
      <c r="G120" s="117">
        <f>H120*1.1</f>
        <v>49500.000000000007</v>
      </c>
      <c r="H120" s="117">
        <v>45000</v>
      </c>
      <c r="I120" s="117">
        <f>H120*0.75</f>
        <v>33750</v>
      </c>
      <c r="J120" s="117">
        <f>H120*0.5</f>
        <v>22500</v>
      </c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36" customHeight="1" thickBot="1" x14ac:dyDescent="0.3">
      <c r="A122" s="7"/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36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36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56.25" customHeight="1" x14ac:dyDescent="0.25">
      <c r="A130" s="7"/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1.25" customHeight="1" x14ac:dyDescent="0.25">
      <c r="A131" s="7"/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1" x14ac:dyDescent="0.25">
      <c r="A132" s="7" t="s">
        <v>113</v>
      </c>
      <c r="B132" s="126" t="s">
        <v>255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2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6732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10080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3240 до 56160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4" t="s">
        <v>159</v>
      </c>
      <c r="C60" s="475"/>
      <c r="D60" s="475"/>
      <c r="E60" s="476"/>
      <c r="F60" s="183">
        <v>29520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403"/>
      <c r="F61" s="237">
        <v>29376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403"/>
      <c r="F62" s="237">
        <v>30096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403"/>
      <c r="F63" s="237">
        <v>46800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403"/>
      <c r="F64" s="237">
        <v>56160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403"/>
      <c r="F65" s="237">
        <v>14868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403"/>
      <c r="F66" s="237">
        <v>29376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403"/>
      <c r="F67" s="237">
        <v>36108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41040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403"/>
      <c r="F69" s="237">
        <v>3240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403"/>
      <c r="F70" s="237">
        <v>11340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403"/>
      <c r="F71" s="237">
        <v>7560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403"/>
      <c r="F72" s="237">
        <v>41580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403"/>
      <c r="F73" s="237">
        <v>6732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2880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36000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21600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403"/>
      <c r="F77" s="237">
        <v>41760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403"/>
      <c r="F78" s="237">
        <v>41760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403"/>
      <c r="F79" s="502">
        <v>42480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403"/>
      <c r="F80" s="502">
        <v>65520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403"/>
      <c r="F81" s="502">
        <v>78624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403"/>
      <c r="F82" s="502">
        <v>20880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403"/>
      <c r="F83" s="502">
        <v>41760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403"/>
      <c r="F84" s="502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403"/>
      <c r="F85" s="502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403"/>
      <c r="F86" s="502">
        <v>58320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03" t="s">
        <v>186</v>
      </c>
      <c r="C87" s="504"/>
      <c r="D87" s="504"/>
      <c r="E87" s="505"/>
      <c r="F87" s="152">
        <v>10080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403"/>
      <c r="F94" s="211">
        <f>H94*1.2</f>
        <v>16848</v>
      </c>
      <c r="G94" s="212">
        <f>H94*1.1</f>
        <v>15444.000000000002</v>
      </c>
      <c r="H94" s="212">
        <v>14040</v>
      </c>
      <c r="I94" s="212">
        <f>H94*0.75</f>
        <v>10530</v>
      </c>
      <c r="J94" s="213">
        <f>H94*0.5</f>
        <v>7020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403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403"/>
      <c r="F96" s="67">
        <v>6732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403"/>
      <c r="F97" s="211">
        <f>H97*1.2</f>
        <v>24192</v>
      </c>
      <c r="G97" s="212">
        <f>H97*1.1</f>
        <v>22176</v>
      </c>
      <c r="H97" s="212">
        <v>20160</v>
      </c>
      <c r="I97" s="212">
        <f>H97*0.75</f>
        <v>15120</v>
      </c>
      <c r="J97" s="213">
        <f>H97*0.5</f>
        <v>10080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403"/>
      <c r="F98" s="502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403"/>
      <c r="F99" s="502">
        <v>10080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17280</v>
      </c>
      <c r="G100" s="117">
        <f>H100*1.1</f>
        <v>15840.000000000002</v>
      </c>
      <c r="H100" s="117">
        <v>14400</v>
      </c>
      <c r="I100" s="117">
        <f>H100*0.75</f>
        <v>10800</v>
      </c>
      <c r="J100" s="117">
        <f>H100*0.5</f>
        <v>7200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5"/>
      <c r="G101" s="486"/>
      <c r="H101" s="486"/>
      <c r="I101" s="486"/>
      <c r="J101" s="487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59760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4" t="s">
        <v>159</v>
      </c>
      <c r="C60" s="475"/>
      <c r="D60" s="475"/>
      <c r="E60" s="476"/>
      <c r="F60" s="183">
        <v>9720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403"/>
      <c r="F61" s="237">
        <v>50400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403"/>
      <c r="F62" s="237">
        <v>10800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403"/>
      <c r="F63" s="237">
        <v>19800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403"/>
      <c r="F64" s="237">
        <v>23760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403"/>
      <c r="F65" s="237">
        <v>30600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403"/>
      <c r="F66" s="237">
        <v>54000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403"/>
      <c r="F67" s="237">
        <v>7200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59760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403"/>
      <c r="F69" s="237">
        <v>3060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403"/>
      <c r="F70" s="237">
        <v>10800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403"/>
      <c r="F71" s="237">
        <v>9360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403"/>
      <c r="F72" s="237">
        <v>32400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403"/>
      <c r="F73" s="237">
        <v>36000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14400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18000</v>
      </c>
      <c r="G76" s="237"/>
      <c r="H76" s="237"/>
      <c r="I76" s="237"/>
      <c r="J76" s="238"/>
    </row>
    <row r="77" spans="1:10" ht="34.5" customHeight="1" x14ac:dyDescent="0.25">
      <c r="A77" s="7" t="s">
        <v>113</v>
      </c>
      <c r="B77" s="323" t="s">
        <v>176</v>
      </c>
      <c r="C77" s="324"/>
      <c r="D77" s="324"/>
      <c r="E77" s="403"/>
      <c r="F77" s="237">
        <v>13680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403"/>
      <c r="F78" s="237">
        <v>70560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403"/>
      <c r="F79" s="502">
        <v>15120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403"/>
      <c r="F80" s="502">
        <v>28080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403"/>
      <c r="F81" s="502">
        <v>33696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403"/>
      <c r="F82" s="502">
        <v>43200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403"/>
      <c r="F83" s="502">
        <v>75600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403"/>
      <c r="F84" s="502">
        <v>10080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403"/>
      <c r="F85" s="502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403"/>
      <c r="F86" s="502">
        <v>45360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03" t="s">
        <v>186</v>
      </c>
      <c r="C87" s="504"/>
      <c r="D87" s="504"/>
      <c r="E87" s="505"/>
      <c r="F87" s="152">
        <v>50400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403"/>
      <c r="F94" s="211">
        <f>H94*1.2</f>
        <v>17280</v>
      </c>
      <c r="G94" s="212">
        <f>H94*1.1</f>
        <v>15840.000000000002</v>
      </c>
      <c r="H94" s="212">
        <v>14400</v>
      </c>
      <c r="I94" s="212">
        <f>H94*0.75</f>
        <v>10800</v>
      </c>
      <c r="J94" s="213">
        <f>H94*0.5</f>
        <v>7200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403"/>
      <c r="F95" s="67">
        <v>32400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403"/>
      <c r="F96" s="67">
        <v>23400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403"/>
      <c r="F97" s="211">
        <f>H97*1.2</f>
        <v>24192</v>
      </c>
      <c r="G97" s="212">
        <f>H97*1.1</f>
        <v>22176</v>
      </c>
      <c r="H97" s="212">
        <v>20160</v>
      </c>
      <c r="I97" s="212">
        <f>H97*0.75</f>
        <v>15120</v>
      </c>
      <c r="J97" s="213">
        <f>H97*0.5</f>
        <v>10080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403"/>
      <c r="F98" s="502">
        <v>45360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403"/>
      <c r="F99" s="502">
        <v>33120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14385.6</v>
      </c>
      <c r="G100" s="117">
        <f>H100*1.1</f>
        <v>13186.800000000001</v>
      </c>
      <c r="H100" s="117">
        <v>11988</v>
      </c>
      <c r="I100" s="117">
        <f>H100*0.75</f>
        <v>8991</v>
      </c>
      <c r="J100" s="117">
        <f>H100*0.5</f>
        <v>5994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5"/>
      <c r="G101" s="486"/>
      <c r="H101" s="486"/>
      <c r="I101" s="486"/>
      <c r="J101" s="487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24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43">
        <v>14940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373">
        <v>21600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264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265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266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65" t="s">
        <v>267</v>
      </c>
      <c r="B72" s="366"/>
      <c r="C72" s="367"/>
      <c r="D72" s="367"/>
      <c r="E72" s="367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1440</v>
      </c>
      <c r="G77" s="368"/>
      <c r="H77" s="368"/>
      <c r="I77" s="368"/>
      <c r="J77" s="369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70" t="str">
        <f>"Цена от "&amp;MIN(F80:F104)&amp;" до "&amp;MAX(F80:F104)</f>
        <v>Цена от 13680 до 177840</v>
      </c>
      <c r="G79" s="371"/>
      <c r="H79" s="371"/>
      <c r="I79" s="371"/>
      <c r="J79" s="372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13680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295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296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297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298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299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300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301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302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303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304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305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306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307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308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309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310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73">
        <v>348840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94" t="s">
        <v>211</v>
      </c>
      <c r="C143" s="195"/>
      <c r="D143" s="195"/>
      <c r="E143" s="196"/>
      <c r="F143" s="205" t="str">
        <f>"Цена от "&amp;MIN(F145,F149:F162)&amp;" до "&amp;MAX(F145,F149:F162)</f>
        <v>Цена от 3240 до 787140</v>
      </c>
      <c r="G143" s="206"/>
      <c r="H143" s="206"/>
      <c r="I143" s="206"/>
      <c r="J143" s="207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311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thickBot="1" x14ac:dyDescent="0.3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x14ac:dyDescent="0.25">
      <c r="A149" s="7" t="s">
        <v>111</v>
      </c>
      <c r="B149" s="78" t="s">
        <v>159</v>
      </c>
      <c r="C149" s="79"/>
      <c r="D149" s="79"/>
      <c r="E149" s="36"/>
      <c r="F149" s="80">
        <v>99540</v>
      </c>
      <c r="G149" s="81"/>
      <c r="H149" s="81"/>
      <c r="I149" s="81"/>
      <c r="J149" s="8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186">
        <v>50940</v>
      </c>
      <c r="G150" s="237"/>
      <c r="H150" s="237"/>
      <c r="I150" s="237"/>
      <c r="J150" s="238"/>
    </row>
    <row r="151" spans="1:10" ht="36" customHeight="1" x14ac:dyDescent="0.25">
      <c r="A151" s="7"/>
      <c r="B151" s="52" t="s">
        <v>312</v>
      </c>
      <c r="C151" s="96"/>
      <c r="D151" s="96"/>
      <c r="E151" s="97"/>
      <c r="F151" s="186">
        <v>787140</v>
      </c>
      <c r="G151" s="237"/>
      <c r="H151" s="237"/>
      <c r="I151" s="237"/>
      <c r="J151" s="238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186">
        <v>173340</v>
      </c>
      <c r="G152" s="237"/>
      <c r="H152" s="237"/>
      <c r="I152" s="237"/>
      <c r="J152" s="238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186">
        <v>61740</v>
      </c>
      <c r="G153" s="237"/>
      <c r="H153" s="237"/>
      <c r="I153" s="237"/>
      <c r="J153" s="238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186">
        <v>74088</v>
      </c>
      <c r="G154" s="237"/>
      <c r="H154" s="237"/>
      <c r="I154" s="237"/>
      <c r="J154" s="238"/>
    </row>
    <row r="155" spans="1:10" ht="36" customHeight="1" x14ac:dyDescent="0.25">
      <c r="A155" s="7" t="s">
        <v>111</v>
      </c>
      <c r="B155" s="76" t="s">
        <v>164</v>
      </c>
      <c r="C155" s="77"/>
      <c r="D155" s="77"/>
      <c r="E155" s="54"/>
      <c r="F155" s="186">
        <v>63540</v>
      </c>
      <c r="G155" s="237"/>
      <c r="H155" s="237"/>
      <c r="I155" s="237"/>
      <c r="J155" s="238"/>
    </row>
    <row r="156" spans="1:10" ht="36" customHeight="1" x14ac:dyDescent="0.25">
      <c r="A156" s="7" t="s">
        <v>111</v>
      </c>
      <c r="B156" s="76" t="s">
        <v>165</v>
      </c>
      <c r="C156" s="77"/>
      <c r="D156" s="77"/>
      <c r="E156" s="54"/>
      <c r="F156" s="186">
        <v>88740</v>
      </c>
      <c r="G156" s="237"/>
      <c r="H156" s="237"/>
      <c r="I156" s="237"/>
      <c r="J156" s="238"/>
    </row>
    <row r="157" spans="1:10" ht="36" customHeight="1" x14ac:dyDescent="0.25">
      <c r="A157" s="7" t="s">
        <v>111</v>
      </c>
      <c r="B157" s="52" t="s">
        <v>166</v>
      </c>
      <c r="C157" s="96"/>
      <c r="D157" s="96"/>
      <c r="E157" s="97"/>
      <c r="F157" s="186">
        <v>238140</v>
      </c>
      <c r="G157" s="237"/>
      <c r="H157" s="237"/>
      <c r="I157" s="237"/>
      <c r="J157" s="238"/>
    </row>
    <row r="158" spans="1:10" ht="44.25" customHeight="1" x14ac:dyDescent="0.25">
      <c r="A158" s="7"/>
      <c r="B158" s="52" t="s">
        <v>167</v>
      </c>
      <c r="C158" s="96"/>
      <c r="D158" s="96"/>
      <c r="E158" s="97"/>
      <c r="F158" s="186">
        <v>86040</v>
      </c>
      <c r="G158" s="237"/>
      <c r="H158" s="237"/>
      <c r="I158" s="237"/>
      <c r="J158" s="238"/>
    </row>
    <row r="159" spans="1:10" ht="36" customHeight="1" x14ac:dyDescent="0.25">
      <c r="A159" s="7" t="s">
        <v>111</v>
      </c>
      <c r="B159" s="78" t="s">
        <v>168</v>
      </c>
      <c r="C159" s="79"/>
      <c r="D159" s="79"/>
      <c r="E159" s="36"/>
      <c r="F159" s="186">
        <v>3240</v>
      </c>
      <c r="G159" s="237"/>
      <c r="H159" s="237"/>
      <c r="I159" s="237"/>
      <c r="J159" s="238"/>
    </row>
    <row r="160" spans="1:10" ht="36" customHeight="1" x14ac:dyDescent="0.25">
      <c r="B160" s="52" t="s">
        <v>169</v>
      </c>
      <c r="C160" s="96"/>
      <c r="D160" s="96"/>
      <c r="E160" s="97"/>
      <c r="F160" s="186">
        <v>50940</v>
      </c>
      <c r="G160" s="237"/>
      <c r="H160" s="237"/>
      <c r="I160" s="237"/>
      <c r="J160" s="238"/>
    </row>
    <row r="161" spans="1:10" ht="36" customHeight="1" x14ac:dyDescent="0.25">
      <c r="B161" s="52" t="s">
        <v>170</v>
      </c>
      <c r="C161" s="96"/>
      <c r="D161" s="96"/>
      <c r="E161" s="97"/>
      <c r="F161" s="186">
        <v>41940</v>
      </c>
      <c r="G161" s="237"/>
      <c r="H161" s="237"/>
      <c r="I161" s="237"/>
      <c r="J161" s="238"/>
    </row>
    <row r="162" spans="1:10" ht="36" customHeight="1" x14ac:dyDescent="0.25">
      <c r="A162" s="7" t="s">
        <v>111</v>
      </c>
      <c r="B162" s="52" t="s">
        <v>172</v>
      </c>
      <c r="C162" s="96"/>
      <c r="D162" s="96"/>
      <c r="E162" s="97"/>
      <c r="F162" s="186">
        <v>56340</v>
      </c>
      <c r="G162" s="237"/>
      <c r="H162" s="237"/>
      <c r="I162" s="237"/>
      <c r="J162" s="238"/>
    </row>
    <row r="163" spans="1:10" ht="37.5" customHeight="1" x14ac:dyDescent="0.25">
      <c r="A163" s="7"/>
      <c r="B163" s="76" t="s">
        <v>173</v>
      </c>
      <c r="C163" s="77"/>
      <c r="D163" s="77"/>
      <c r="E163" s="54"/>
      <c r="F163" s="186">
        <v>8280</v>
      </c>
      <c r="G163" s="237"/>
      <c r="H163" s="237"/>
      <c r="I163" s="237"/>
      <c r="J163" s="238"/>
    </row>
    <row r="164" spans="1:10" ht="36" customHeight="1" x14ac:dyDescent="0.25">
      <c r="A164" s="7"/>
      <c r="B164" s="76" t="s">
        <v>174</v>
      </c>
      <c r="C164" s="77"/>
      <c r="D164" s="77"/>
      <c r="E164" s="54"/>
      <c r="F164" s="186">
        <v>90000</v>
      </c>
      <c r="G164" s="237"/>
      <c r="H164" s="237"/>
      <c r="I164" s="237"/>
      <c r="J164" s="238"/>
    </row>
    <row r="165" spans="1:10" ht="36" customHeight="1" x14ac:dyDescent="0.25">
      <c r="A165" s="7"/>
      <c r="B165" s="76" t="s">
        <v>175</v>
      </c>
      <c r="C165" s="77"/>
      <c r="D165" s="77"/>
      <c r="E165" s="53"/>
      <c r="F165" s="186">
        <v>63000</v>
      </c>
      <c r="G165" s="237"/>
      <c r="H165" s="237"/>
      <c r="I165" s="237"/>
      <c r="J165" s="238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186">
        <v>139680</v>
      </c>
      <c r="G166" s="237"/>
      <c r="H166" s="237"/>
      <c r="I166" s="237"/>
      <c r="J166" s="238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186">
        <v>72000</v>
      </c>
      <c r="G167" s="237"/>
      <c r="H167" s="237"/>
      <c r="I167" s="237"/>
      <c r="J167" s="238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186">
        <v>243360</v>
      </c>
      <c r="G168" s="237"/>
      <c r="H168" s="237"/>
      <c r="I168" s="237"/>
      <c r="J168" s="238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186">
        <v>87120</v>
      </c>
      <c r="G169" s="237"/>
      <c r="H169" s="237"/>
      <c r="I169" s="237"/>
      <c r="J169" s="238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186">
        <v>104544</v>
      </c>
      <c r="G170" s="237"/>
      <c r="H170" s="237"/>
      <c r="I170" s="237"/>
      <c r="J170" s="238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186">
        <v>89280</v>
      </c>
      <c r="G171" s="237"/>
      <c r="H171" s="237"/>
      <c r="I171" s="237"/>
      <c r="J171" s="238"/>
    </row>
    <row r="172" spans="1:10" ht="36" customHeight="1" x14ac:dyDescent="0.25">
      <c r="A172" s="7" t="s">
        <v>113</v>
      </c>
      <c r="B172" s="76" t="s">
        <v>182</v>
      </c>
      <c r="C172" s="77"/>
      <c r="D172" s="77"/>
      <c r="E172" s="54"/>
      <c r="F172" s="186">
        <v>124560</v>
      </c>
      <c r="G172" s="237"/>
      <c r="H172" s="237"/>
      <c r="I172" s="237"/>
      <c r="J172" s="238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4"/>
      <c r="F173" s="186">
        <v>334080</v>
      </c>
      <c r="G173" s="237"/>
      <c r="H173" s="237"/>
      <c r="I173" s="237"/>
      <c r="J173" s="238"/>
    </row>
    <row r="174" spans="1:10" ht="36" customHeight="1" x14ac:dyDescent="0.25">
      <c r="A174" s="7" t="s">
        <v>113</v>
      </c>
      <c r="B174" s="78" t="s">
        <v>184</v>
      </c>
      <c r="C174" s="79"/>
      <c r="D174" s="79"/>
      <c r="E174" s="36"/>
      <c r="F174" s="186">
        <v>5040</v>
      </c>
      <c r="G174" s="237"/>
      <c r="H174" s="237"/>
      <c r="I174" s="237"/>
      <c r="J174" s="238"/>
    </row>
    <row r="175" spans="1:10" ht="36" customHeight="1" thickBot="1" x14ac:dyDescent="0.3">
      <c r="A175" s="7" t="s">
        <v>113</v>
      </c>
      <c r="B175" s="76" t="s">
        <v>186</v>
      </c>
      <c r="C175" s="77"/>
      <c r="D175" s="77"/>
      <c r="E175" s="54"/>
      <c r="F175" s="186">
        <v>79200</v>
      </c>
      <c r="G175" s="237"/>
      <c r="H175" s="237"/>
      <c r="I175" s="237"/>
      <c r="J175" s="238"/>
    </row>
    <row r="176" spans="1:10" ht="22.5" customHeight="1" x14ac:dyDescent="0.25">
      <c r="A176" s="7" t="s">
        <v>111</v>
      </c>
      <c r="B176" s="104" t="s">
        <v>188</v>
      </c>
      <c r="C176" s="105"/>
      <c r="D176" s="105"/>
      <c r="E176" s="105"/>
      <c r="F176" s="105"/>
      <c r="G176" s="105"/>
      <c r="H176" s="105"/>
      <c r="I176" s="105"/>
      <c r="J176" s="106"/>
    </row>
    <row r="177" spans="1:10" ht="36" customHeight="1" thickBot="1" x14ac:dyDescent="0.3">
      <c r="A177" s="7"/>
      <c r="B177" s="52" t="s">
        <v>171</v>
      </c>
      <c r="C177" s="96"/>
      <c r="D177" s="96"/>
      <c r="E177" s="97"/>
      <c r="F177" s="67">
        <v>40</v>
      </c>
      <c r="G177" s="68"/>
      <c r="H177" s="68"/>
      <c r="I177" s="68"/>
      <c r="J177" s="69"/>
    </row>
    <row r="178" spans="1:10" ht="36" customHeight="1" thickBot="1" x14ac:dyDescent="0.3">
      <c r="A178" s="7"/>
      <c r="B178" s="98" t="s">
        <v>187</v>
      </c>
      <c r="C178" s="99"/>
      <c r="D178" s="99"/>
      <c r="E178" s="100"/>
      <c r="F178" s="101"/>
      <c r="G178" s="102"/>
      <c r="H178" s="102"/>
      <c r="I178" s="102"/>
      <c r="J178" s="103"/>
    </row>
    <row r="179" spans="1:10" ht="36" customHeight="1" thickBot="1" x14ac:dyDescent="0.3">
      <c r="A179" s="7"/>
      <c r="B179" s="167" t="s">
        <v>188</v>
      </c>
      <c r="C179" s="168"/>
      <c r="D179" s="168"/>
      <c r="E179" s="168"/>
      <c r="F179" s="168"/>
      <c r="G179" s="168"/>
      <c r="H179" s="168"/>
      <c r="I179" s="168"/>
      <c r="J179" s="169"/>
    </row>
    <row r="180" spans="1:10" ht="36" customHeight="1" x14ac:dyDescent="0.25">
      <c r="A180" s="7"/>
      <c r="B180" s="107" t="s">
        <v>189</v>
      </c>
      <c r="C180" s="108"/>
      <c r="D180" s="108"/>
      <c r="E180" s="109"/>
      <c r="F180" s="67">
        <v>60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190</v>
      </c>
      <c r="C181" s="77"/>
      <c r="D181" s="77"/>
      <c r="E181" s="54"/>
      <c r="F181" s="67">
        <v>99</v>
      </c>
      <c r="G181" s="68"/>
      <c r="H181" s="68"/>
      <c r="I181" s="68"/>
      <c r="J181" s="69"/>
    </row>
    <row r="182" spans="1:10" ht="36" customHeight="1" thickBot="1" x14ac:dyDescent="0.3">
      <c r="A182" s="7"/>
      <c r="B182" s="76" t="s">
        <v>191</v>
      </c>
      <c r="C182" s="77"/>
      <c r="D182" s="77"/>
      <c r="E182" s="54"/>
      <c r="F182" s="67">
        <v>150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192</v>
      </c>
      <c r="C183" s="19"/>
      <c r="D183" s="19"/>
      <c r="E183" s="20"/>
      <c r="F183" s="205"/>
      <c r="G183" s="206"/>
      <c r="H183" s="206"/>
      <c r="I183" s="206"/>
      <c r="J183" s="207"/>
    </row>
    <row r="184" spans="1:10" ht="36" customHeight="1" x14ac:dyDescent="0.25">
      <c r="A184" s="7" t="s">
        <v>111</v>
      </c>
      <c r="B184" s="76" t="s">
        <v>252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194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195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197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198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175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200</v>
      </c>
      <c r="C191" s="19"/>
      <c r="D191" s="19"/>
      <c r="E191" s="20"/>
      <c r="F191" s="110"/>
      <c r="G191" s="111"/>
      <c r="H191" s="111"/>
      <c r="I191" s="111"/>
      <c r="J191" s="112"/>
    </row>
    <row r="192" spans="1:10" ht="28.5" customHeight="1" thickBot="1" x14ac:dyDescent="0.3">
      <c r="A192" s="7"/>
      <c r="B192" s="327" t="s">
        <v>188</v>
      </c>
      <c r="C192" s="328"/>
      <c r="D192" s="328"/>
      <c r="E192" s="328"/>
      <c r="F192" s="328"/>
      <c r="G192" s="328"/>
      <c r="H192" s="328"/>
      <c r="I192" s="328"/>
      <c r="J192" s="329"/>
    </row>
    <row r="193" spans="1:10" ht="28.5" customHeight="1" x14ac:dyDescent="0.25">
      <c r="A193" s="7"/>
      <c r="B193" s="78" t="s">
        <v>201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203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204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205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111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21"/>
      <c r="C199" s="122"/>
      <c r="D199" s="122"/>
      <c r="E199" s="122"/>
      <c r="F199" s="123"/>
      <c r="G199" s="123"/>
      <c r="H199" s="123"/>
      <c r="I199" s="123"/>
      <c r="J199" s="123"/>
    </row>
    <row r="200" spans="1:10" ht="67.5" customHeight="1" x14ac:dyDescent="0.25">
      <c r="A200" s="7"/>
      <c r="B200" s="124" t="s">
        <v>319</v>
      </c>
      <c r="C200" s="124"/>
      <c r="D200" s="124"/>
      <c r="E200" s="124"/>
      <c r="F200" s="124"/>
      <c r="G200" s="124"/>
      <c r="H200" s="124"/>
      <c r="I200" s="124"/>
      <c r="J200" s="124"/>
    </row>
    <row r="201" spans="1:10" ht="21" x14ac:dyDescent="0.25">
      <c r="A201" s="7" t="s">
        <v>113</v>
      </c>
      <c r="B201" s="126" t="s">
        <v>208</v>
      </c>
      <c r="C201" s="126"/>
      <c r="D201" s="126"/>
      <c r="E201" s="126"/>
      <c r="F201" s="126"/>
      <c r="G201" s="126"/>
      <c r="H201" s="126"/>
      <c r="I201" s="126"/>
      <c r="J201" s="126"/>
    </row>
    <row r="202" spans="1:10" s="172" customFormat="1" ht="20.100000000000001" customHeight="1" x14ac:dyDescent="0.25">
      <c r="B202" s="392"/>
      <c r="F202" s="393"/>
      <c r="G202" s="393"/>
      <c r="H202" s="393"/>
      <c r="I202" s="393"/>
      <c r="J202" s="393"/>
    </row>
    <row r="203" spans="1:10" s="239" customFormat="1" ht="36" customHeight="1" thickBot="1" x14ac:dyDescent="0.3">
      <c r="B203" s="240" t="s">
        <v>242</v>
      </c>
      <c r="C203" s="240"/>
      <c r="D203" s="240"/>
      <c r="E203" s="240"/>
      <c r="F203" s="240"/>
      <c r="G203" s="240"/>
      <c r="H203" s="240"/>
      <c r="I203" s="240"/>
    </row>
    <row r="204" spans="1:10" s="129" customFormat="1" ht="36" customHeight="1" thickBot="1" x14ac:dyDescent="0.3">
      <c r="B204" s="241" t="s">
        <v>243</v>
      </c>
      <c r="C204" s="242"/>
      <c r="D204" s="242"/>
      <c r="E204" s="242"/>
      <c r="F204" s="242"/>
      <c r="G204" s="242"/>
      <c r="H204" s="242"/>
      <c r="I204" s="243"/>
    </row>
    <row r="205" spans="1:10" ht="79.5" customHeight="1" thickBot="1" x14ac:dyDescent="0.3">
      <c r="B205" s="244" t="s">
        <v>244</v>
      </c>
      <c r="C205" s="245"/>
      <c r="D205" s="246" t="s">
        <v>245</v>
      </c>
      <c r="E205" s="247"/>
      <c r="F205" s="248"/>
      <c r="G205" s="247" t="s">
        <v>246</v>
      </c>
      <c r="H205" s="247"/>
      <c r="I205" s="248"/>
      <c r="J205" s="9"/>
    </row>
    <row r="206" spans="1:10" ht="36" customHeight="1" x14ac:dyDescent="0.25">
      <c r="B206" s="249" t="s">
        <v>247</v>
      </c>
      <c r="C206" s="250"/>
      <c r="D206" s="251" t="s">
        <v>248</v>
      </c>
      <c r="E206" s="251"/>
      <c r="F206" s="251"/>
      <c r="G206" s="252">
        <v>2190</v>
      </c>
      <c r="H206" s="251"/>
      <c r="I206" s="253"/>
      <c r="J206" s="9"/>
    </row>
    <row r="207" spans="1:10" ht="36" customHeight="1" x14ac:dyDescent="0.25">
      <c r="B207" s="254" t="s">
        <v>249</v>
      </c>
      <c r="C207" s="255"/>
      <c r="D207" s="256"/>
      <c r="E207" s="256"/>
      <c r="F207" s="256"/>
      <c r="G207" s="257">
        <v>1590</v>
      </c>
      <c r="H207" s="256"/>
      <c r="I207" s="258"/>
      <c r="J207" s="9"/>
    </row>
    <row r="208" spans="1:10" ht="36" customHeight="1" x14ac:dyDescent="0.25">
      <c r="B208" s="254" t="s">
        <v>250</v>
      </c>
      <c r="C208" s="255"/>
      <c r="D208" s="256"/>
      <c r="E208" s="256"/>
      <c r="F208" s="256"/>
      <c r="G208" s="257">
        <v>1440</v>
      </c>
      <c r="H208" s="256"/>
      <c r="I208" s="258"/>
      <c r="J208" s="9"/>
    </row>
    <row r="209" spans="1:10" ht="54" customHeight="1" x14ac:dyDescent="0.25">
      <c r="B209" s="254" t="s">
        <v>251</v>
      </c>
      <c r="C209" s="255"/>
      <c r="D209" s="256"/>
      <c r="E209" s="256"/>
      <c r="F209" s="256"/>
      <c r="G209" s="257">
        <v>1290</v>
      </c>
      <c r="H209" s="256"/>
      <c r="I209" s="258"/>
      <c r="J209" s="9"/>
    </row>
    <row r="210" spans="1:10" ht="21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8" t="s">
        <v>209</v>
      </c>
      <c r="C211" s="128"/>
      <c r="D211" s="128"/>
      <c r="E211" s="128"/>
      <c r="F211" s="128"/>
      <c r="G211" s="128"/>
      <c r="H211" s="128"/>
      <c r="I211" s="128"/>
      <c r="J211" s="128"/>
    </row>
    <row r="212" spans="1:10" ht="23.25" x14ac:dyDescent="0.25">
      <c r="A212" s="344" t="s">
        <v>320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321</v>
      </c>
      <c r="B213" s="345"/>
      <c r="C213" s="345"/>
      <c r="D213" s="345"/>
      <c r="E213" s="346" t="s">
        <v>322</v>
      </c>
      <c r="F213" s="347"/>
      <c r="G213" s="347"/>
      <c r="H213" s="9"/>
      <c r="I213" s="9"/>
      <c r="J213" s="9"/>
    </row>
    <row r="214" spans="1:10" ht="25.5" x14ac:dyDescent="0.35">
      <c r="A214" s="348" t="s">
        <v>323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324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325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326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327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328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329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330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331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08">
    <mergeCell ref="A221:D221"/>
    <mergeCell ref="A222:D222"/>
    <mergeCell ref="A223:D223"/>
    <mergeCell ref="A224:H224"/>
    <mergeCell ref="A215:D215"/>
    <mergeCell ref="A216:D216"/>
    <mergeCell ref="A217:D217"/>
    <mergeCell ref="A218:D218"/>
    <mergeCell ref="A219:D219"/>
    <mergeCell ref="A220:D220"/>
    <mergeCell ref="B209:C209"/>
    <mergeCell ref="G209:I209"/>
    <mergeCell ref="B211:J211"/>
    <mergeCell ref="A212:H212"/>
    <mergeCell ref="A213:D213"/>
    <mergeCell ref="A214:D21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208:C208"/>
    <mergeCell ref="G208:I208"/>
    <mergeCell ref="B198:E198"/>
    <mergeCell ref="F198:J198"/>
    <mergeCell ref="B200:J200"/>
    <mergeCell ref="B201:J201"/>
    <mergeCell ref="B203:I203"/>
    <mergeCell ref="B204:I204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F178:J178"/>
    <mergeCell ref="B179:J179"/>
    <mergeCell ref="B180:E180"/>
    <mergeCell ref="F180:J180"/>
    <mergeCell ref="B181:E181"/>
    <mergeCell ref="F181:J181"/>
    <mergeCell ref="B174:E174"/>
    <mergeCell ref="F174:J174"/>
    <mergeCell ref="B175:E175"/>
    <mergeCell ref="F175:J175"/>
    <mergeCell ref="B176:J176"/>
    <mergeCell ref="B177:E177"/>
    <mergeCell ref="F177:J177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12"/>
      <c r="G13" s="513"/>
      <c r="H13" s="513"/>
      <c r="I13" s="513"/>
      <c r="J13" s="51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36108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15840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14868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30096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23760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28512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14868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14868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36108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24120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3024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10620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7092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23760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8856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3240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12060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6030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22320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20880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42480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33840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40608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20880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20880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51120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4320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33840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12960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10195.199999999999</v>
      </c>
      <c r="G94" s="212">
        <f>H94*1.1</f>
        <v>9345.6</v>
      </c>
      <c r="H94" s="212">
        <v>8496</v>
      </c>
      <c r="I94" s="212">
        <f>H94*0.75</f>
        <v>6372</v>
      </c>
      <c r="J94" s="213">
        <f>H94*0.5</f>
        <v>4248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8496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2844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2" activePane="bottomLeft" state="frozen"/>
      <selection activeCell="B11" sqref="B11:E11"/>
      <selection pane="bottomLeft" activeCell="A57" sqref="A57:XFD58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15"/>
      <c r="G7" s="516"/>
      <c r="H7" s="516"/>
      <c r="I7" s="516"/>
      <c r="J7" s="51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15"/>
      <c r="G10" s="516"/>
      <c r="H10" s="516"/>
      <c r="I10" s="516"/>
      <c r="J10" s="51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11700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16560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235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210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194" t="s">
        <v>211</v>
      </c>
      <c r="C59" s="195"/>
      <c r="D59" s="195"/>
      <c r="E59" s="196"/>
      <c r="F59" s="205" t="str">
        <f>"Цена от "&amp;MIN(F61,F65:J66,H99,F67:J78)&amp;" до "&amp;MAX(F61,F65:J66,H99,F67:J78)</f>
        <v>Цена от 3168 до 155520</v>
      </c>
      <c r="G59" s="206"/>
      <c r="H59" s="206"/>
      <c r="I59" s="206"/>
      <c r="J59" s="207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thickBot="1" x14ac:dyDescent="0.3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24" thickBot="1" x14ac:dyDescent="0.3">
      <c r="A64" s="7"/>
      <c r="B64" s="137"/>
      <c r="C64" s="138"/>
      <c r="D64" s="138"/>
      <c r="E64" s="1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474" t="s">
        <v>159</v>
      </c>
      <c r="C65" s="475"/>
      <c r="D65" s="475"/>
      <c r="E65" s="476"/>
      <c r="F65" s="183">
        <v>42372</v>
      </c>
      <c r="G65" s="44"/>
      <c r="H65" s="44"/>
      <c r="I65" s="44"/>
      <c r="J65" s="45"/>
    </row>
    <row r="66" spans="1:10" ht="36" customHeight="1" x14ac:dyDescent="0.25">
      <c r="A66" s="7" t="s">
        <v>111</v>
      </c>
      <c r="B66" s="323" t="s">
        <v>160</v>
      </c>
      <c r="C66" s="324"/>
      <c r="D66" s="324"/>
      <c r="E66" s="403"/>
      <c r="F66" s="237">
        <v>47520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161</v>
      </c>
      <c r="C67" s="324"/>
      <c r="D67" s="324"/>
      <c r="E67" s="403"/>
      <c r="F67" s="237">
        <v>56880</v>
      </c>
      <c r="G67" s="237"/>
      <c r="H67" s="237"/>
      <c r="I67" s="237"/>
      <c r="J67" s="238"/>
    </row>
    <row r="68" spans="1:10" ht="36" customHeight="1" x14ac:dyDescent="0.25">
      <c r="A68" s="7" t="s">
        <v>111</v>
      </c>
      <c r="B68" s="323" t="s">
        <v>162</v>
      </c>
      <c r="C68" s="324"/>
      <c r="D68" s="324"/>
      <c r="E68" s="403"/>
      <c r="F68" s="237">
        <v>37440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163</v>
      </c>
      <c r="C69" s="324"/>
      <c r="D69" s="324"/>
      <c r="E69" s="403"/>
      <c r="F69" s="237">
        <v>44928</v>
      </c>
      <c r="G69" s="237"/>
      <c r="H69" s="237"/>
      <c r="I69" s="237"/>
      <c r="J69" s="238"/>
    </row>
    <row r="70" spans="1:10" ht="36" customHeight="1" x14ac:dyDescent="0.25">
      <c r="A70" s="7" t="s">
        <v>111</v>
      </c>
      <c r="B70" s="323" t="s">
        <v>164</v>
      </c>
      <c r="C70" s="324"/>
      <c r="D70" s="324"/>
      <c r="E70" s="403"/>
      <c r="F70" s="237">
        <v>34596</v>
      </c>
      <c r="G70" s="237"/>
      <c r="H70" s="237"/>
      <c r="I70" s="237"/>
      <c r="J70" s="238"/>
    </row>
    <row r="71" spans="1:10" ht="36" customHeight="1" x14ac:dyDescent="0.25">
      <c r="A71" s="7" t="s">
        <v>111</v>
      </c>
      <c r="B71" s="323" t="s">
        <v>165</v>
      </c>
      <c r="C71" s="324"/>
      <c r="D71" s="324"/>
      <c r="E71" s="403"/>
      <c r="F71" s="237">
        <v>50580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166</v>
      </c>
      <c r="C72" s="324"/>
      <c r="D72" s="324"/>
      <c r="E72" s="403"/>
      <c r="F72" s="237">
        <v>56952</v>
      </c>
      <c r="G72" s="237"/>
      <c r="H72" s="237"/>
      <c r="I72" s="237"/>
      <c r="J72" s="238"/>
    </row>
    <row r="73" spans="1:10" ht="36" customHeight="1" x14ac:dyDescent="0.25">
      <c r="A73" s="7"/>
      <c r="B73" s="323" t="s">
        <v>167</v>
      </c>
      <c r="C73" s="324"/>
      <c r="D73" s="324"/>
      <c r="E73" s="403"/>
      <c r="F73" s="237">
        <v>43200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168</v>
      </c>
      <c r="C74" s="324"/>
      <c r="D74" s="324"/>
      <c r="E74" s="403"/>
      <c r="F74" s="237">
        <v>3168</v>
      </c>
      <c r="G74" s="237"/>
      <c r="H74" s="237"/>
      <c r="I74" s="237"/>
      <c r="J74" s="238"/>
    </row>
    <row r="75" spans="1:10" ht="36" customHeight="1" x14ac:dyDescent="0.25">
      <c r="A75" s="7"/>
      <c r="B75" s="323" t="s">
        <v>169</v>
      </c>
      <c r="C75" s="324"/>
      <c r="D75" s="324"/>
      <c r="E75" s="403"/>
      <c r="F75" s="237">
        <v>18216</v>
      </c>
      <c r="G75" s="237"/>
      <c r="H75" s="237"/>
      <c r="I75" s="237"/>
      <c r="J75" s="238"/>
    </row>
    <row r="76" spans="1:10" ht="36" customHeight="1" x14ac:dyDescent="0.25">
      <c r="B76" s="323" t="s">
        <v>170</v>
      </c>
      <c r="C76" s="324"/>
      <c r="D76" s="324"/>
      <c r="E76" s="403"/>
      <c r="F76" s="237">
        <v>15228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171</v>
      </c>
      <c r="C77" s="324"/>
      <c r="D77" s="324"/>
      <c r="E77" s="403"/>
      <c r="F77" s="237">
        <v>155520</v>
      </c>
      <c r="G77" s="237"/>
      <c r="H77" s="237"/>
      <c r="I77" s="237"/>
      <c r="J77" s="238"/>
    </row>
    <row r="78" spans="1:10" ht="36" customHeight="1" x14ac:dyDescent="0.25">
      <c r="A78" s="7" t="s">
        <v>111</v>
      </c>
      <c r="B78" s="323" t="s">
        <v>172</v>
      </c>
      <c r="C78" s="324"/>
      <c r="D78" s="324"/>
      <c r="E78" s="403"/>
      <c r="F78" s="237">
        <v>44244</v>
      </c>
      <c r="G78" s="237"/>
      <c r="H78" s="237"/>
      <c r="I78" s="237"/>
      <c r="J78" s="238"/>
    </row>
    <row r="79" spans="1:10" ht="37.5" customHeight="1" x14ac:dyDescent="0.25">
      <c r="A79" s="7"/>
      <c r="B79" s="76" t="s">
        <v>173</v>
      </c>
      <c r="C79" s="77"/>
      <c r="D79" s="77"/>
      <c r="E79" s="54"/>
      <c r="F79" s="237">
        <v>9720</v>
      </c>
      <c r="G79" s="237"/>
      <c r="H79" s="237"/>
      <c r="I79" s="237"/>
      <c r="J79" s="238"/>
    </row>
    <row r="80" spans="1:10" ht="36" customHeight="1" x14ac:dyDescent="0.25">
      <c r="A80" s="7"/>
      <c r="B80" s="76" t="s">
        <v>174</v>
      </c>
      <c r="C80" s="77"/>
      <c r="D80" s="77"/>
      <c r="E80" s="54"/>
      <c r="F80" s="237">
        <v>60030</v>
      </c>
      <c r="G80" s="237"/>
      <c r="H80" s="237"/>
      <c r="I80" s="237"/>
      <c r="J80" s="238"/>
    </row>
    <row r="81" spans="1:10" ht="36" customHeight="1" x14ac:dyDescent="0.25">
      <c r="A81" s="7"/>
      <c r="B81" s="76" t="s">
        <v>175</v>
      </c>
      <c r="C81" s="77"/>
      <c r="D81" s="77"/>
      <c r="E81" s="53"/>
      <c r="F81" s="237">
        <v>36000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323" t="s">
        <v>176</v>
      </c>
      <c r="C82" s="324"/>
      <c r="D82" s="324"/>
      <c r="E82" s="403"/>
      <c r="F82" s="237">
        <v>59760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323" t="s">
        <v>177</v>
      </c>
      <c r="C83" s="324"/>
      <c r="D83" s="324"/>
      <c r="E83" s="403"/>
      <c r="F83" s="237">
        <v>66960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323" t="s">
        <v>178</v>
      </c>
      <c r="C84" s="324"/>
      <c r="D84" s="324"/>
      <c r="E84" s="403"/>
      <c r="F84" s="502">
        <v>79920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179</v>
      </c>
      <c r="C85" s="324"/>
      <c r="D85" s="324"/>
      <c r="E85" s="403"/>
      <c r="F85" s="502">
        <v>52560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180</v>
      </c>
      <c r="C86" s="324"/>
      <c r="D86" s="324"/>
      <c r="E86" s="403"/>
      <c r="F86" s="502">
        <v>63072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23" t="s">
        <v>181</v>
      </c>
      <c r="C87" s="324"/>
      <c r="D87" s="324"/>
      <c r="E87" s="403"/>
      <c r="F87" s="502">
        <v>48960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23" t="s">
        <v>182</v>
      </c>
      <c r="C88" s="324"/>
      <c r="D88" s="324"/>
      <c r="E88" s="403"/>
      <c r="F88" s="502">
        <v>71280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23" t="s">
        <v>183</v>
      </c>
      <c r="C89" s="324"/>
      <c r="D89" s="324"/>
      <c r="E89" s="403"/>
      <c r="F89" s="502">
        <v>79920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184</v>
      </c>
      <c r="C90" s="324"/>
      <c r="D90" s="324"/>
      <c r="E90" s="403"/>
      <c r="F90" s="502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185</v>
      </c>
      <c r="C91" s="324"/>
      <c r="D91" s="324"/>
      <c r="E91" s="403"/>
      <c r="F91" s="502">
        <v>218160</v>
      </c>
      <c r="G91" s="59"/>
      <c r="H91" s="59"/>
      <c r="I91" s="59"/>
      <c r="J91" s="60"/>
    </row>
    <row r="92" spans="1:10" ht="36" customHeight="1" thickBot="1" x14ac:dyDescent="0.3">
      <c r="A92" s="7" t="s">
        <v>113</v>
      </c>
      <c r="B92" s="503" t="s">
        <v>186</v>
      </c>
      <c r="C92" s="504"/>
      <c r="D92" s="504"/>
      <c r="E92" s="505"/>
      <c r="F92" s="152">
        <v>62640</v>
      </c>
      <c r="G92" s="153"/>
      <c r="H92" s="153"/>
      <c r="I92" s="153"/>
      <c r="J92" s="154"/>
    </row>
    <row r="93" spans="1:10" ht="36" customHeight="1" thickBot="1" x14ac:dyDescent="0.3">
      <c r="A93" s="7"/>
      <c r="B93" s="208" t="s">
        <v>187</v>
      </c>
      <c r="C93" s="209"/>
      <c r="D93" s="209"/>
      <c r="E93" s="210"/>
      <c r="F93" s="205"/>
      <c r="G93" s="206"/>
      <c r="H93" s="206"/>
      <c r="I93" s="206"/>
      <c r="J93" s="207"/>
    </row>
    <row r="94" spans="1:10" ht="22.5" customHeight="1" thickBot="1" x14ac:dyDescent="0.3">
      <c r="A94" s="7" t="s">
        <v>111</v>
      </c>
      <c r="B94" s="167" t="s">
        <v>188</v>
      </c>
      <c r="C94" s="168"/>
      <c r="D94" s="168"/>
      <c r="E94" s="168"/>
      <c r="F94" s="168"/>
      <c r="G94" s="168"/>
      <c r="H94" s="168"/>
      <c r="I94" s="168"/>
      <c r="J94" s="169"/>
    </row>
    <row r="95" spans="1:10" ht="36" customHeight="1" x14ac:dyDescent="0.25">
      <c r="A95" s="7"/>
      <c r="B95" s="34" t="s">
        <v>189</v>
      </c>
      <c r="C95" s="170"/>
      <c r="D95" s="170"/>
      <c r="E95" s="171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192</v>
      </c>
      <c r="C98" s="19"/>
      <c r="D98" s="19"/>
      <c r="E98" s="20"/>
      <c r="F98" s="205"/>
      <c r="G98" s="206"/>
      <c r="H98" s="206"/>
      <c r="I98" s="206"/>
      <c r="J98" s="207"/>
    </row>
    <row r="99" spans="1:10" ht="36" customHeight="1" x14ac:dyDescent="0.25">
      <c r="A99" s="7" t="s">
        <v>111</v>
      </c>
      <c r="B99" s="323" t="s">
        <v>193</v>
      </c>
      <c r="C99" s="324"/>
      <c r="D99" s="324"/>
      <c r="E99" s="403"/>
      <c r="F99" s="211">
        <f>H99*1.2</f>
        <v>31320</v>
      </c>
      <c r="G99" s="212">
        <f>H99*1.1</f>
        <v>28710.000000000004</v>
      </c>
      <c r="H99" s="212">
        <v>26100</v>
      </c>
      <c r="I99" s="212">
        <f>H99*0.75</f>
        <v>19575</v>
      </c>
      <c r="J99" s="213">
        <f>H99*0.5</f>
        <v>13050</v>
      </c>
    </row>
    <row r="100" spans="1:10" ht="36" customHeight="1" x14ac:dyDescent="0.25">
      <c r="A100" s="7" t="s">
        <v>111</v>
      </c>
      <c r="B100" s="323" t="s">
        <v>194</v>
      </c>
      <c r="C100" s="324"/>
      <c r="D100" s="324"/>
      <c r="E100" s="403"/>
      <c r="F100" s="67">
        <v>18954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323" t="s">
        <v>195</v>
      </c>
      <c r="C101" s="324"/>
      <c r="D101" s="324"/>
      <c r="E101" s="403"/>
      <c r="F101" s="67">
        <v>49788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323" t="s">
        <v>196</v>
      </c>
      <c r="C102" s="324"/>
      <c r="D102" s="324"/>
      <c r="E102" s="403"/>
      <c r="F102" s="211">
        <f>H102*1.2</f>
        <v>44064</v>
      </c>
      <c r="G102" s="212">
        <f>H102*1.1</f>
        <v>40392</v>
      </c>
      <c r="H102" s="212">
        <v>36720</v>
      </c>
      <c r="I102" s="212">
        <f>H102*0.75</f>
        <v>27540</v>
      </c>
      <c r="J102" s="213">
        <f>H102*0.5</f>
        <v>18360</v>
      </c>
    </row>
    <row r="103" spans="1:10" ht="36" customHeight="1" x14ac:dyDescent="0.25">
      <c r="A103" s="7" t="s">
        <v>113</v>
      </c>
      <c r="B103" s="323" t="s">
        <v>197</v>
      </c>
      <c r="C103" s="324"/>
      <c r="D103" s="324"/>
      <c r="E103" s="403"/>
      <c r="F103" s="502">
        <v>26640</v>
      </c>
      <c r="G103" s="59"/>
      <c r="H103" s="59"/>
      <c r="I103" s="59"/>
      <c r="J103" s="60"/>
    </row>
    <row r="104" spans="1:10" ht="36" customHeight="1" x14ac:dyDescent="0.25">
      <c r="A104" s="7" t="s">
        <v>113</v>
      </c>
      <c r="B104" s="323" t="s">
        <v>198</v>
      </c>
      <c r="C104" s="324"/>
      <c r="D104" s="324"/>
      <c r="E104" s="403"/>
      <c r="F104" s="502">
        <v>69840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199</v>
      </c>
      <c r="C105" s="77"/>
      <c r="D105" s="77"/>
      <c r="E105" s="53"/>
      <c r="F105" s="117">
        <f>H105*1.2</f>
        <v>22680</v>
      </c>
      <c r="G105" s="117">
        <f>H105*1.1</f>
        <v>20790</v>
      </c>
      <c r="H105" s="117">
        <v>18900</v>
      </c>
      <c r="I105" s="117">
        <f>H105*0.75</f>
        <v>14175</v>
      </c>
      <c r="J105" s="117">
        <f>H105*0.5</f>
        <v>9450</v>
      </c>
    </row>
    <row r="106" spans="1:10" ht="54" customHeight="1" thickBot="1" x14ac:dyDescent="0.3">
      <c r="A106" s="7"/>
      <c r="B106" s="330" t="s">
        <v>200</v>
      </c>
      <c r="C106" s="331"/>
      <c r="D106" s="331"/>
      <c r="E106" s="332"/>
      <c r="F106" s="485"/>
      <c r="G106" s="486"/>
      <c r="H106" s="486"/>
      <c r="I106" s="486"/>
      <c r="J106" s="487"/>
    </row>
    <row r="107" spans="1:10" ht="36" customHeight="1" thickBot="1" x14ac:dyDescent="0.3">
      <c r="A107" s="7"/>
      <c r="B107" s="118" t="s">
        <v>188</v>
      </c>
      <c r="C107" s="119"/>
      <c r="D107" s="119"/>
      <c r="E107" s="119"/>
      <c r="F107" s="119"/>
      <c r="G107" s="119"/>
      <c r="H107" s="119"/>
      <c r="I107" s="119"/>
      <c r="J107" s="120"/>
    </row>
    <row r="108" spans="1:10" ht="36" customHeight="1" x14ac:dyDescent="0.25">
      <c r="A108" s="7"/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1"/>
      <c r="C114" s="122"/>
      <c r="D114" s="122"/>
      <c r="E114" s="122"/>
      <c r="F114" s="123"/>
      <c r="G114" s="123"/>
      <c r="H114" s="123"/>
      <c r="I114" s="123"/>
      <c r="J114" s="123"/>
    </row>
    <row r="115" spans="1:10" ht="56.25" customHeight="1" x14ac:dyDescent="0.25">
      <c r="A115" s="7"/>
      <c r="B115" s="124" t="s">
        <v>241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1.25" customHeight="1" x14ac:dyDescent="0.25">
      <c r="A116" s="7"/>
      <c r="B116" s="124" t="s">
        <v>207</v>
      </c>
      <c r="C116" s="124"/>
      <c r="D116" s="124"/>
      <c r="E116" s="124"/>
      <c r="F116" s="124"/>
      <c r="G116" s="124"/>
      <c r="H116" s="124"/>
      <c r="I116" s="124"/>
      <c r="J116" s="124"/>
    </row>
    <row r="117" spans="1:10" ht="21" x14ac:dyDescent="0.25">
      <c r="A117" s="7" t="s">
        <v>113</v>
      </c>
      <c r="B117" s="126" t="s">
        <v>255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2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ht="21" x14ac:dyDescent="0.25">
      <c r="A119" s="7"/>
    </row>
  </sheetData>
  <sheetProtection selectLockedCells="1" selectUnlockedCells="1"/>
  <mergeCells count="213">
    <mergeCell ref="B113:E113"/>
    <mergeCell ref="F113:J113"/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F93:J93"/>
    <mergeCell ref="B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12"/>
      <c r="G13" s="513"/>
      <c r="H13" s="513"/>
      <c r="I13" s="513"/>
      <c r="J13" s="51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2880 до 37152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11790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1179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5850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24120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2880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11059.199999999999</v>
      </c>
      <c r="G94" s="212">
        <f>H94*1.1</f>
        <v>10137.6</v>
      </c>
      <c r="H94" s="212">
        <v>9216</v>
      </c>
      <c r="I94" s="212">
        <f>H94*0.75</f>
        <v>6912</v>
      </c>
      <c r="J94" s="213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7812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15552</v>
      </c>
      <c r="G97" s="212">
        <f>H97*1.1</f>
        <v>14256.000000000002</v>
      </c>
      <c r="H97" s="212">
        <v>12960</v>
      </c>
      <c r="I97" s="212">
        <f>H97*0.75</f>
        <v>9720</v>
      </c>
      <c r="J97" s="213">
        <f>H97*0.5</f>
        <v>6480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11520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3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5076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6048 до 181440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18144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54432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66528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102816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114912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127008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133056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139104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145152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151200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157248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163296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169344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175392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181440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1170 до 64800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30780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3078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15372</v>
      </c>
      <c r="G68" s="94"/>
      <c r="H68" s="94"/>
      <c r="I68" s="94"/>
      <c r="J68" s="95"/>
    </row>
    <row r="69" spans="1:10" ht="24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4" t="s">
        <v>159</v>
      </c>
      <c r="C70" s="475"/>
      <c r="D70" s="475"/>
      <c r="E70" s="476"/>
      <c r="F70" s="183">
        <v>10800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403"/>
      <c r="F71" s="237">
        <v>3204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403"/>
      <c r="F72" s="237">
        <v>7740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403"/>
      <c r="F73" s="237">
        <v>21420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403"/>
      <c r="F74" s="237">
        <v>25704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403"/>
      <c r="F75" s="237">
        <v>3204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403"/>
      <c r="F76" s="237">
        <v>5688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403"/>
      <c r="F77" s="237">
        <v>10980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403"/>
      <c r="F78" s="237">
        <v>64800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403"/>
      <c r="F79" s="237">
        <v>1170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403"/>
      <c r="F80" s="237">
        <v>18684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403"/>
      <c r="F81" s="237">
        <v>14472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403"/>
      <c r="F82" s="237">
        <v>63720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403"/>
      <c r="F83" s="237">
        <v>2970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4770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64800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30060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403"/>
      <c r="F87" s="237">
        <v>15120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403"/>
      <c r="F88" s="237">
        <v>5040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403"/>
      <c r="F89" s="502">
        <v>11520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403"/>
      <c r="F90" s="502">
        <v>30240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403"/>
      <c r="F91" s="502">
        <v>36288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403"/>
      <c r="F92" s="502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403"/>
      <c r="F93" s="502">
        <v>8640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403"/>
      <c r="F94" s="502">
        <v>15840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403"/>
      <c r="F95" s="502">
        <v>2160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403"/>
      <c r="F96" s="502">
        <v>89280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503" t="s">
        <v>186</v>
      </c>
      <c r="C97" s="504"/>
      <c r="D97" s="504"/>
      <c r="E97" s="505"/>
      <c r="F97" s="152">
        <v>4320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403"/>
      <c r="F104" s="211">
        <f>H104*1.2</f>
        <v>19958.399999999998</v>
      </c>
      <c r="G104" s="212">
        <f>H104*1.1</f>
        <v>18295.2</v>
      </c>
      <c r="H104" s="212">
        <v>16632</v>
      </c>
      <c r="I104" s="212">
        <f>H104*0.75</f>
        <v>12474</v>
      </c>
      <c r="J104" s="213">
        <f>H104*0.5</f>
        <v>8316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403"/>
      <c r="F105" s="67">
        <v>13788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403"/>
      <c r="F106" s="67">
        <v>2484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403"/>
      <c r="F107" s="211">
        <f>H107*1.2</f>
        <v>28512</v>
      </c>
      <c r="G107" s="212">
        <f>H107*1.1</f>
        <v>26136.000000000004</v>
      </c>
      <c r="H107" s="212">
        <v>23760</v>
      </c>
      <c r="I107" s="212">
        <f>H107*0.75</f>
        <v>17820</v>
      </c>
      <c r="J107" s="213">
        <f>H107*0.5</f>
        <v>11880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403"/>
      <c r="F108" s="502">
        <v>19440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403"/>
      <c r="F109" s="502">
        <v>3600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39916.799999999996</v>
      </c>
      <c r="G110" s="117">
        <f>H110*1.1</f>
        <v>36590.400000000001</v>
      </c>
      <c r="H110" s="117">
        <v>33264</v>
      </c>
      <c r="I110" s="117">
        <f>H110*0.75</f>
        <v>24948</v>
      </c>
      <c r="J110" s="117">
        <f>H110*0.5</f>
        <v>16632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5"/>
      <c r="G111" s="486"/>
      <c r="H111" s="486"/>
      <c r="I111" s="486"/>
      <c r="J111" s="487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2"/>
  <sheetViews>
    <sheetView view="pageBreakPreview" topLeftCell="B1" zoomScale="50" zoomScaleNormal="60" zoomScaleSheetLayoutView="50" workbookViewId="0">
      <pane ySplit="4" topLeftCell="A14" activePane="bottomLeft" state="frozen"/>
      <selection activeCell="B11" sqref="B11:E11"/>
      <selection pane="bottomLeft" activeCell="R89" sqref="R8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77"/>
      <c r="G8" s="203"/>
      <c r="H8" s="203"/>
      <c r="I8" s="203"/>
      <c r="J8" s="20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77"/>
      <c r="G11" s="203"/>
      <c r="H11" s="203"/>
      <c r="I11" s="203"/>
      <c r="J11" s="204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03"/>
      <c r="H14" s="203"/>
      <c r="I14" s="203"/>
      <c r="J14" s="204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78">
        <v>17586</v>
      </c>
      <c r="G15" s="281"/>
      <c r="H15" s="281"/>
      <c r="I15" s="281"/>
      <c r="J15" s="179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518">
        <v>44640</v>
      </c>
      <c r="G16" s="519"/>
      <c r="H16" s="519"/>
      <c r="I16" s="519"/>
      <c r="J16" s="520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2016</v>
      </c>
      <c r="G18" s="368"/>
      <c r="H18" s="368"/>
      <c r="I18" s="368"/>
      <c r="J18" s="369"/>
    </row>
    <row r="19" spans="1:10" ht="36" customHeight="1" thickBot="1" x14ac:dyDescent="0.3">
      <c r="A19" s="7" t="s">
        <v>113</v>
      </c>
      <c r="B19" s="315" t="s">
        <v>120</v>
      </c>
      <c r="C19" s="299"/>
      <c r="D19" s="299"/>
      <c r="E19" s="86"/>
      <c r="F19" s="521">
        <v>5040</v>
      </c>
      <c r="G19" s="507"/>
      <c r="H19" s="507"/>
      <c r="I19" s="507"/>
      <c r="J19" s="508"/>
    </row>
    <row r="20" spans="1:10" ht="30" customHeight="1" thickBot="1" x14ac:dyDescent="0.3">
      <c r="A20" s="311" t="s">
        <v>256</v>
      </c>
      <c r="B20" s="312"/>
      <c r="C20" s="312"/>
      <c r="D20" s="312"/>
      <c r="E20" s="312"/>
      <c r="F20" s="312"/>
      <c r="G20" s="312"/>
      <c r="H20" s="312"/>
      <c r="I20" s="312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98" t="str">
        <f>"Цена от "&amp;MIN(F22:F46)&amp;" до "&amp;MAX(F22:F46)</f>
        <v>Цена от 17370 до 434250</v>
      </c>
      <c r="G21" s="399"/>
      <c r="H21" s="399"/>
      <c r="I21" s="399"/>
      <c r="J21" s="400"/>
    </row>
    <row r="22" spans="1:10" ht="36" customHeight="1" outlineLevel="1" x14ac:dyDescent="0.25">
      <c r="A22" s="7"/>
      <c r="B22" s="52" t="s">
        <v>333</v>
      </c>
      <c r="C22" s="53"/>
      <c r="D22" s="53"/>
      <c r="E22" s="54"/>
      <c r="F22" s="189">
        <v>17370</v>
      </c>
      <c r="G22" s="401"/>
      <c r="H22" s="401"/>
      <c r="I22" s="401"/>
      <c r="J22" s="402"/>
    </row>
    <row r="23" spans="1:10" ht="36" customHeight="1" outlineLevel="1" x14ac:dyDescent="0.25">
      <c r="A23" s="7"/>
      <c r="B23" s="52" t="s">
        <v>334</v>
      </c>
      <c r="C23" s="53"/>
      <c r="D23" s="53"/>
      <c r="E23" s="54"/>
      <c r="F23" s="186">
        <v>34740</v>
      </c>
      <c r="G23" s="237"/>
      <c r="H23" s="237"/>
      <c r="I23" s="237"/>
      <c r="J23" s="238"/>
    </row>
    <row r="24" spans="1:10" ht="36" customHeight="1" outlineLevel="1" x14ac:dyDescent="0.25">
      <c r="A24" s="7"/>
      <c r="B24" s="52" t="s">
        <v>335</v>
      </c>
      <c r="C24" s="53"/>
      <c r="D24" s="53"/>
      <c r="E24" s="54"/>
      <c r="F24" s="186">
        <v>52110</v>
      </c>
      <c r="G24" s="237"/>
      <c r="H24" s="237"/>
      <c r="I24" s="237"/>
      <c r="J24" s="238"/>
    </row>
    <row r="25" spans="1:10" ht="36" customHeight="1" outlineLevel="1" x14ac:dyDescent="0.25">
      <c r="A25" s="7"/>
      <c r="B25" s="52" t="s">
        <v>336</v>
      </c>
      <c r="C25" s="53"/>
      <c r="D25" s="53"/>
      <c r="E25" s="54"/>
      <c r="F25" s="186">
        <v>69480</v>
      </c>
      <c r="G25" s="237"/>
      <c r="H25" s="237"/>
      <c r="I25" s="237"/>
      <c r="J25" s="238"/>
    </row>
    <row r="26" spans="1:10" ht="36" customHeight="1" outlineLevel="1" x14ac:dyDescent="0.25">
      <c r="A26" s="7"/>
      <c r="B26" s="52" t="s">
        <v>337</v>
      </c>
      <c r="C26" s="53"/>
      <c r="D26" s="53"/>
      <c r="E26" s="54"/>
      <c r="F26" s="186">
        <v>86850</v>
      </c>
      <c r="G26" s="237"/>
      <c r="H26" s="237"/>
      <c r="I26" s="237"/>
      <c r="J26" s="238"/>
    </row>
    <row r="27" spans="1:10" ht="36" customHeight="1" outlineLevel="1" x14ac:dyDescent="0.25">
      <c r="A27" s="7"/>
      <c r="B27" s="52" t="s">
        <v>338</v>
      </c>
      <c r="C27" s="53"/>
      <c r="D27" s="53"/>
      <c r="E27" s="54"/>
      <c r="F27" s="186">
        <v>104220</v>
      </c>
      <c r="G27" s="237"/>
      <c r="H27" s="237"/>
      <c r="I27" s="237"/>
      <c r="J27" s="238"/>
    </row>
    <row r="28" spans="1:10" ht="36" customHeight="1" outlineLevel="1" x14ac:dyDescent="0.25">
      <c r="A28" s="7"/>
      <c r="B28" s="52" t="s">
        <v>339</v>
      </c>
      <c r="C28" s="53"/>
      <c r="D28" s="53"/>
      <c r="E28" s="54"/>
      <c r="F28" s="186">
        <v>121590</v>
      </c>
      <c r="G28" s="237"/>
      <c r="H28" s="237"/>
      <c r="I28" s="237"/>
      <c r="J28" s="238"/>
    </row>
    <row r="29" spans="1:10" ht="36" customHeight="1" outlineLevel="1" x14ac:dyDescent="0.25">
      <c r="A29" s="7"/>
      <c r="B29" s="52" t="s">
        <v>340</v>
      </c>
      <c r="C29" s="53"/>
      <c r="D29" s="53"/>
      <c r="E29" s="54"/>
      <c r="F29" s="186">
        <v>138960</v>
      </c>
      <c r="G29" s="237"/>
      <c r="H29" s="237"/>
      <c r="I29" s="237"/>
      <c r="J29" s="238"/>
    </row>
    <row r="30" spans="1:10" ht="36" customHeight="1" outlineLevel="1" x14ac:dyDescent="0.25">
      <c r="A30" s="7"/>
      <c r="B30" s="52" t="s">
        <v>341</v>
      </c>
      <c r="C30" s="53"/>
      <c r="D30" s="53"/>
      <c r="E30" s="54"/>
      <c r="F30" s="186">
        <v>156330</v>
      </c>
      <c r="G30" s="237"/>
      <c r="H30" s="237"/>
      <c r="I30" s="237"/>
      <c r="J30" s="238"/>
    </row>
    <row r="31" spans="1:10" ht="36" customHeight="1" outlineLevel="1" x14ac:dyDescent="0.25">
      <c r="A31" s="7"/>
      <c r="B31" s="52" t="s">
        <v>342</v>
      </c>
      <c r="C31" s="53"/>
      <c r="D31" s="53"/>
      <c r="E31" s="54"/>
      <c r="F31" s="186">
        <v>173700</v>
      </c>
      <c r="G31" s="237"/>
      <c r="H31" s="237"/>
      <c r="I31" s="237"/>
      <c r="J31" s="238"/>
    </row>
    <row r="32" spans="1:10" ht="36" customHeight="1" outlineLevel="1" x14ac:dyDescent="0.25">
      <c r="A32" s="7"/>
      <c r="B32" s="52" t="s">
        <v>343</v>
      </c>
      <c r="C32" s="53"/>
      <c r="D32" s="53"/>
      <c r="E32" s="54"/>
      <c r="F32" s="186">
        <v>191070</v>
      </c>
      <c r="G32" s="237"/>
      <c r="H32" s="237"/>
      <c r="I32" s="237"/>
      <c r="J32" s="238"/>
    </row>
    <row r="33" spans="1:10" ht="36" customHeight="1" outlineLevel="1" x14ac:dyDescent="0.25">
      <c r="A33" s="7"/>
      <c r="B33" s="52" t="s">
        <v>344</v>
      </c>
      <c r="C33" s="53"/>
      <c r="D33" s="53"/>
      <c r="E33" s="54"/>
      <c r="F33" s="186">
        <v>208440</v>
      </c>
      <c r="G33" s="237"/>
      <c r="H33" s="237"/>
      <c r="I33" s="237"/>
      <c r="J33" s="238"/>
    </row>
    <row r="34" spans="1:10" ht="36" customHeight="1" outlineLevel="1" x14ac:dyDescent="0.25">
      <c r="A34" s="7"/>
      <c r="B34" s="52" t="s">
        <v>345</v>
      </c>
      <c r="C34" s="53"/>
      <c r="D34" s="53"/>
      <c r="E34" s="54"/>
      <c r="F34" s="186">
        <v>225810</v>
      </c>
      <c r="G34" s="237"/>
      <c r="H34" s="237"/>
      <c r="I34" s="237"/>
      <c r="J34" s="238"/>
    </row>
    <row r="35" spans="1:10" ht="36" customHeight="1" outlineLevel="1" x14ac:dyDescent="0.25">
      <c r="A35" s="7"/>
      <c r="B35" s="52" t="s">
        <v>346</v>
      </c>
      <c r="C35" s="53"/>
      <c r="D35" s="53"/>
      <c r="E35" s="54"/>
      <c r="F35" s="186">
        <v>243180</v>
      </c>
      <c r="G35" s="237"/>
      <c r="H35" s="237"/>
      <c r="I35" s="237"/>
      <c r="J35" s="238"/>
    </row>
    <row r="36" spans="1:10" ht="36" customHeight="1" outlineLevel="1" x14ac:dyDescent="0.25">
      <c r="A36" s="7"/>
      <c r="B36" s="52" t="s">
        <v>347</v>
      </c>
      <c r="C36" s="53"/>
      <c r="D36" s="53"/>
      <c r="E36" s="54"/>
      <c r="F36" s="186">
        <v>260550</v>
      </c>
      <c r="G36" s="237"/>
      <c r="H36" s="237"/>
      <c r="I36" s="237"/>
      <c r="J36" s="238"/>
    </row>
    <row r="37" spans="1:10" ht="36" customHeight="1" outlineLevel="1" x14ac:dyDescent="0.25">
      <c r="A37" s="7"/>
      <c r="B37" s="52" t="s">
        <v>348</v>
      </c>
      <c r="C37" s="53"/>
      <c r="D37" s="53"/>
      <c r="E37" s="54"/>
      <c r="F37" s="186">
        <v>277920</v>
      </c>
      <c r="G37" s="237"/>
      <c r="H37" s="237"/>
      <c r="I37" s="237"/>
      <c r="J37" s="238"/>
    </row>
    <row r="38" spans="1:10" ht="36" customHeight="1" outlineLevel="1" x14ac:dyDescent="0.25">
      <c r="A38" s="7"/>
      <c r="B38" s="52" t="s">
        <v>349</v>
      </c>
      <c r="C38" s="53"/>
      <c r="D38" s="53"/>
      <c r="E38" s="54"/>
      <c r="F38" s="186">
        <v>295290</v>
      </c>
      <c r="G38" s="237"/>
      <c r="H38" s="237"/>
      <c r="I38" s="237"/>
      <c r="J38" s="238"/>
    </row>
    <row r="39" spans="1:10" ht="36" customHeight="1" outlineLevel="1" x14ac:dyDescent="0.25">
      <c r="A39" s="7"/>
      <c r="B39" s="52" t="s">
        <v>350</v>
      </c>
      <c r="C39" s="53"/>
      <c r="D39" s="53"/>
      <c r="E39" s="54"/>
      <c r="F39" s="186">
        <v>312660</v>
      </c>
      <c r="G39" s="237"/>
      <c r="H39" s="237"/>
      <c r="I39" s="237"/>
      <c r="J39" s="238"/>
    </row>
    <row r="40" spans="1:10" ht="36" customHeight="1" outlineLevel="1" x14ac:dyDescent="0.25">
      <c r="A40" s="7"/>
      <c r="B40" s="52" t="s">
        <v>351</v>
      </c>
      <c r="C40" s="53"/>
      <c r="D40" s="53"/>
      <c r="E40" s="54"/>
      <c r="F40" s="186">
        <v>330030</v>
      </c>
      <c r="G40" s="237"/>
      <c r="H40" s="237"/>
      <c r="I40" s="237"/>
      <c r="J40" s="238"/>
    </row>
    <row r="41" spans="1:10" ht="36" customHeight="1" outlineLevel="1" x14ac:dyDescent="0.25">
      <c r="A41" s="7"/>
      <c r="B41" s="52" t="s">
        <v>352</v>
      </c>
      <c r="C41" s="53"/>
      <c r="D41" s="53"/>
      <c r="E41" s="54"/>
      <c r="F41" s="186">
        <v>347400</v>
      </c>
      <c r="G41" s="237"/>
      <c r="H41" s="237"/>
      <c r="I41" s="237"/>
      <c r="J41" s="238"/>
    </row>
    <row r="42" spans="1:10" ht="36" customHeight="1" outlineLevel="1" x14ac:dyDescent="0.25">
      <c r="A42" s="7"/>
      <c r="B42" s="52" t="s">
        <v>493</v>
      </c>
      <c r="C42" s="53"/>
      <c r="D42" s="53"/>
      <c r="E42" s="54"/>
      <c r="F42" s="186">
        <v>364770</v>
      </c>
      <c r="G42" s="237"/>
      <c r="H42" s="237"/>
      <c r="I42" s="237"/>
      <c r="J42" s="238"/>
    </row>
    <row r="43" spans="1:10" ht="36" customHeight="1" outlineLevel="1" x14ac:dyDescent="0.25">
      <c r="A43" s="7"/>
      <c r="B43" s="52" t="s">
        <v>494</v>
      </c>
      <c r="C43" s="53"/>
      <c r="D43" s="53"/>
      <c r="E43" s="54"/>
      <c r="F43" s="186">
        <v>382140</v>
      </c>
      <c r="G43" s="237"/>
      <c r="H43" s="237"/>
      <c r="I43" s="237"/>
      <c r="J43" s="238"/>
    </row>
    <row r="44" spans="1:10" ht="36" customHeight="1" outlineLevel="1" x14ac:dyDescent="0.25">
      <c r="A44" s="7"/>
      <c r="B44" s="52" t="s">
        <v>495</v>
      </c>
      <c r="C44" s="53"/>
      <c r="D44" s="53"/>
      <c r="E44" s="54"/>
      <c r="F44" s="186">
        <v>399510</v>
      </c>
      <c r="G44" s="237"/>
      <c r="H44" s="237"/>
      <c r="I44" s="237"/>
      <c r="J44" s="238"/>
    </row>
    <row r="45" spans="1:10" ht="36" customHeight="1" outlineLevel="1" x14ac:dyDescent="0.25">
      <c r="A45" s="7"/>
      <c r="B45" s="52" t="s">
        <v>496</v>
      </c>
      <c r="C45" s="53"/>
      <c r="D45" s="53"/>
      <c r="E45" s="54"/>
      <c r="F45" s="186">
        <v>416880</v>
      </c>
      <c r="G45" s="237"/>
      <c r="H45" s="237"/>
      <c r="I45" s="237"/>
      <c r="J45" s="238"/>
    </row>
    <row r="46" spans="1:10" ht="36" customHeight="1" outlineLevel="1" thickBot="1" x14ac:dyDescent="0.3">
      <c r="A46" s="7"/>
      <c r="B46" s="315" t="s">
        <v>497</v>
      </c>
      <c r="C46" s="299"/>
      <c r="D46" s="299"/>
      <c r="E46" s="86"/>
      <c r="F46" s="521">
        <v>434250</v>
      </c>
      <c r="G46" s="507"/>
      <c r="H46" s="507"/>
      <c r="I46" s="507"/>
      <c r="J46" s="508"/>
    </row>
    <row r="47" spans="1:10" ht="30" customHeight="1" thickBot="1" x14ac:dyDescent="0.4">
      <c r="A47" s="365" t="s">
        <v>267</v>
      </c>
      <c r="B47" s="366"/>
      <c r="C47" s="367"/>
      <c r="D47" s="367"/>
      <c r="E47" s="367"/>
      <c r="F47" s="177" t="s">
        <v>267</v>
      </c>
      <c r="G47" s="203"/>
      <c r="H47" s="203"/>
      <c r="I47" s="203"/>
      <c r="J47" s="204"/>
    </row>
    <row r="48" spans="1:10" ht="36" customHeight="1" thickBot="1" x14ac:dyDescent="0.3">
      <c r="A48" s="7" t="s">
        <v>111</v>
      </c>
      <c r="B48" s="30" t="s">
        <v>268</v>
      </c>
      <c r="C48" s="31"/>
      <c r="D48" s="31"/>
      <c r="E48" s="32"/>
      <c r="F48" s="33">
        <f>H48*1.2</f>
        <v>82425.599999999991</v>
      </c>
      <c r="G48" s="33">
        <f>H48*1.1</f>
        <v>75556.800000000003</v>
      </c>
      <c r="H48" s="33">
        <v>68688</v>
      </c>
      <c r="I48" s="33">
        <f>H48*0.75</f>
        <v>51516</v>
      </c>
      <c r="J48" s="33">
        <f>H48*0.5</f>
        <v>34344</v>
      </c>
    </row>
    <row r="49" spans="1:10" ht="34.5" customHeight="1" thickBot="1" x14ac:dyDescent="0.3">
      <c r="A49" s="7"/>
      <c r="B49" s="27"/>
      <c r="C49" s="38"/>
      <c r="D49" s="38"/>
      <c r="E49" s="39"/>
      <c r="F49" s="177" t="s">
        <v>267</v>
      </c>
      <c r="G49" s="203"/>
      <c r="H49" s="203"/>
      <c r="I49" s="203"/>
      <c r="J49" s="204"/>
    </row>
    <row r="50" spans="1:10" ht="36" customHeight="1" thickBot="1" x14ac:dyDescent="0.3">
      <c r="A50" s="7" t="s">
        <v>111</v>
      </c>
      <c r="B50" s="30" t="s">
        <v>269</v>
      </c>
      <c r="C50" s="31"/>
      <c r="D50" s="31"/>
      <c r="E50" s="32"/>
      <c r="F50" s="33">
        <f>H50*1.2</f>
        <v>92707.199999999997</v>
      </c>
      <c r="G50" s="33">
        <f>H50*1.1</f>
        <v>84981.6</v>
      </c>
      <c r="H50" s="33">
        <v>77256</v>
      </c>
      <c r="I50" s="33">
        <f>H50*0.75</f>
        <v>57942</v>
      </c>
      <c r="J50" s="33">
        <f>H50*0.5</f>
        <v>38628</v>
      </c>
    </row>
    <row r="51" spans="1:10" ht="24" customHeight="1" thickBot="1" x14ac:dyDescent="0.3">
      <c r="A51" s="7"/>
      <c r="B51" s="27"/>
      <c r="C51" s="28"/>
      <c r="D51" s="28"/>
      <c r="E51" s="29"/>
      <c r="F51" s="177" t="s">
        <v>267</v>
      </c>
      <c r="G51" s="203"/>
      <c r="H51" s="203"/>
      <c r="I51" s="203"/>
      <c r="J51" s="204"/>
    </row>
    <row r="52" spans="1:10" ht="36" customHeight="1" thickBot="1" x14ac:dyDescent="0.3">
      <c r="A52" s="7" t="s">
        <v>111</v>
      </c>
      <c r="B52" s="52" t="s">
        <v>270</v>
      </c>
      <c r="C52" s="53"/>
      <c r="D52" s="53"/>
      <c r="E52" s="54"/>
      <c r="F52" s="182">
        <v>2016</v>
      </c>
      <c r="G52" s="368"/>
      <c r="H52" s="368"/>
      <c r="I52" s="368"/>
      <c r="J52" s="369"/>
    </row>
    <row r="53" spans="1:10" ht="30" customHeight="1" thickBot="1" x14ac:dyDescent="0.3">
      <c r="A53" s="177"/>
      <c r="B53" s="203"/>
      <c r="C53" s="203"/>
      <c r="D53" s="203"/>
      <c r="E53" s="204"/>
      <c r="F53" s="177" t="s">
        <v>267</v>
      </c>
      <c r="G53" s="203"/>
      <c r="H53" s="203"/>
      <c r="I53" s="203"/>
      <c r="J53" s="204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70" t="str">
        <f>"Цена от "&amp;MIN(F55:F79)&amp;" до "&amp;MAX(F55:F79)</f>
        <v>Цена от 17370 до 434250</v>
      </c>
      <c r="G54" s="371"/>
      <c r="H54" s="371"/>
      <c r="I54" s="371"/>
      <c r="J54" s="372"/>
    </row>
    <row r="55" spans="1:10" ht="36" customHeight="1" outlineLevel="1" x14ac:dyDescent="0.25">
      <c r="A55" s="7"/>
      <c r="B55" s="52" t="s">
        <v>498</v>
      </c>
      <c r="C55" s="53"/>
      <c r="D55" s="53"/>
      <c r="E55" s="53"/>
      <c r="F55" s="143">
        <v>17370</v>
      </c>
      <c r="G55" s="144"/>
      <c r="H55" s="144"/>
      <c r="I55" s="144"/>
      <c r="J55" s="145"/>
    </row>
    <row r="56" spans="1:10" ht="36" customHeight="1" outlineLevel="1" x14ac:dyDescent="0.25">
      <c r="A56" s="7"/>
      <c r="B56" s="52" t="s">
        <v>499</v>
      </c>
      <c r="C56" s="53"/>
      <c r="D56" s="53"/>
      <c r="E56" s="53"/>
      <c r="F56" s="58">
        <v>34740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500</v>
      </c>
      <c r="C57" s="53"/>
      <c r="D57" s="53"/>
      <c r="E57" s="53"/>
      <c r="F57" s="58">
        <v>52110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501</v>
      </c>
      <c r="C58" s="53"/>
      <c r="D58" s="53"/>
      <c r="E58" s="53"/>
      <c r="F58" s="58">
        <v>69480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502</v>
      </c>
      <c r="C59" s="53"/>
      <c r="D59" s="53"/>
      <c r="E59" s="53"/>
      <c r="F59" s="58">
        <v>86850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503</v>
      </c>
      <c r="C60" s="53"/>
      <c r="D60" s="53"/>
      <c r="E60" s="53"/>
      <c r="F60" s="58">
        <v>104220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504</v>
      </c>
      <c r="C61" s="53"/>
      <c r="D61" s="53"/>
      <c r="E61" s="53"/>
      <c r="F61" s="58">
        <v>121590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505</v>
      </c>
      <c r="C62" s="53"/>
      <c r="D62" s="53"/>
      <c r="E62" s="53"/>
      <c r="F62" s="58">
        <v>138960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506</v>
      </c>
      <c r="C63" s="53"/>
      <c r="D63" s="53"/>
      <c r="E63" s="53"/>
      <c r="F63" s="58">
        <v>156330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507</v>
      </c>
      <c r="C64" s="53"/>
      <c r="D64" s="53"/>
      <c r="E64" s="53"/>
      <c r="F64" s="58">
        <v>173700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508</v>
      </c>
      <c r="C65" s="53"/>
      <c r="D65" s="53"/>
      <c r="E65" s="53"/>
      <c r="F65" s="58">
        <v>191070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509</v>
      </c>
      <c r="C66" s="53"/>
      <c r="D66" s="53"/>
      <c r="E66" s="53"/>
      <c r="F66" s="58">
        <v>208440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510</v>
      </c>
      <c r="C67" s="53"/>
      <c r="D67" s="53"/>
      <c r="E67" s="53"/>
      <c r="F67" s="58">
        <v>225810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511</v>
      </c>
      <c r="C68" s="53"/>
      <c r="D68" s="53"/>
      <c r="E68" s="53"/>
      <c r="F68" s="58">
        <v>243180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512</v>
      </c>
      <c r="C69" s="53"/>
      <c r="D69" s="53"/>
      <c r="E69" s="53"/>
      <c r="F69" s="58">
        <v>260550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513</v>
      </c>
      <c r="C70" s="53"/>
      <c r="D70" s="53"/>
      <c r="E70" s="53"/>
      <c r="F70" s="58">
        <v>277920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514</v>
      </c>
      <c r="C71" s="53"/>
      <c r="D71" s="53"/>
      <c r="E71" s="53"/>
      <c r="F71" s="58">
        <v>295290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515</v>
      </c>
      <c r="C72" s="53"/>
      <c r="D72" s="53"/>
      <c r="E72" s="53"/>
      <c r="F72" s="58">
        <v>312660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516</v>
      </c>
      <c r="C73" s="53"/>
      <c r="D73" s="53"/>
      <c r="E73" s="53"/>
      <c r="F73" s="58">
        <v>330030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517</v>
      </c>
      <c r="C74" s="53"/>
      <c r="D74" s="53"/>
      <c r="E74" s="53"/>
      <c r="F74" s="58">
        <v>347400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518</v>
      </c>
      <c r="C75" s="53"/>
      <c r="D75" s="53"/>
      <c r="E75" s="53"/>
      <c r="F75" s="58">
        <v>364770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519</v>
      </c>
      <c r="C76" s="53"/>
      <c r="D76" s="53"/>
      <c r="E76" s="53"/>
      <c r="F76" s="58">
        <v>382140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520</v>
      </c>
      <c r="C77" s="53"/>
      <c r="D77" s="53"/>
      <c r="E77" s="53"/>
      <c r="F77" s="58">
        <v>399510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521</v>
      </c>
      <c r="C78" s="53"/>
      <c r="D78" s="53"/>
      <c r="E78" s="53"/>
      <c r="F78" s="58">
        <v>416880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522</v>
      </c>
      <c r="C79" s="53"/>
      <c r="D79" s="53"/>
      <c r="E79" s="53"/>
      <c r="F79" s="373">
        <v>434250</v>
      </c>
      <c r="G79" s="153"/>
      <c r="H79" s="153"/>
      <c r="I79" s="153"/>
      <c r="J79" s="154"/>
    </row>
    <row r="80" spans="1:10" ht="36" customHeight="1" thickBot="1" x14ac:dyDescent="0.3">
      <c r="A80" s="7"/>
      <c r="B80" s="70" t="s">
        <v>142</v>
      </c>
      <c r="C80" s="71"/>
      <c r="D80" s="71"/>
      <c r="E80" s="72"/>
      <c r="F80" s="398" t="str">
        <f>"Цена от "&amp;MIN(F81:F90)&amp;" до "&amp;MAX(F81:F90)</f>
        <v>Цена от 2556 до 17856</v>
      </c>
      <c r="G80" s="399"/>
      <c r="H80" s="399"/>
      <c r="I80" s="399"/>
      <c r="J80" s="400"/>
    </row>
    <row r="81" spans="1:10" ht="36" customHeight="1" x14ac:dyDescent="0.25">
      <c r="A81" s="7"/>
      <c r="B81" s="76" t="s">
        <v>143</v>
      </c>
      <c r="C81" s="77"/>
      <c r="D81" s="77"/>
      <c r="E81" s="54"/>
      <c r="F81" s="189">
        <v>9540</v>
      </c>
      <c r="G81" s="401"/>
      <c r="H81" s="401"/>
      <c r="I81" s="401"/>
      <c r="J81" s="402"/>
    </row>
    <row r="82" spans="1:10" ht="36" customHeight="1" x14ac:dyDescent="0.25">
      <c r="A82" s="7"/>
      <c r="B82" s="76" t="s">
        <v>210</v>
      </c>
      <c r="C82" s="77"/>
      <c r="D82" s="77"/>
      <c r="E82" s="54"/>
      <c r="F82" s="186">
        <v>6372</v>
      </c>
      <c r="G82" s="237"/>
      <c r="H82" s="237"/>
      <c r="I82" s="237"/>
      <c r="J82" s="238"/>
    </row>
    <row r="83" spans="1:10" ht="36" customHeight="1" x14ac:dyDescent="0.25">
      <c r="A83" s="7"/>
      <c r="B83" s="78" t="s">
        <v>145</v>
      </c>
      <c r="C83" s="79"/>
      <c r="D83" s="79"/>
      <c r="E83" s="36"/>
      <c r="F83" s="186">
        <v>17856</v>
      </c>
      <c r="G83" s="237"/>
      <c r="H83" s="237"/>
      <c r="I83" s="237"/>
      <c r="J83" s="238"/>
    </row>
    <row r="84" spans="1:10" ht="36" customHeight="1" x14ac:dyDescent="0.25">
      <c r="A84" s="7"/>
      <c r="B84" s="76" t="s">
        <v>146</v>
      </c>
      <c r="C84" s="77"/>
      <c r="D84" s="77"/>
      <c r="E84" s="54"/>
      <c r="F84" s="186">
        <v>6300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147</v>
      </c>
      <c r="C85" s="77"/>
      <c r="D85" s="77"/>
      <c r="E85" s="54"/>
      <c r="F85" s="186">
        <v>13104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148</v>
      </c>
      <c r="C86" s="77"/>
      <c r="D86" s="77"/>
      <c r="E86" s="54"/>
      <c r="F86" s="186">
        <v>2556</v>
      </c>
      <c r="G86" s="237"/>
      <c r="H86" s="237"/>
      <c r="I86" s="237"/>
      <c r="J86" s="238"/>
    </row>
    <row r="87" spans="1:10" ht="36" customHeight="1" x14ac:dyDescent="0.25">
      <c r="A87" s="7"/>
      <c r="B87" s="76" t="s">
        <v>149</v>
      </c>
      <c r="C87" s="77"/>
      <c r="D87" s="77"/>
      <c r="E87" s="54"/>
      <c r="F87" s="186">
        <v>2556</v>
      </c>
      <c r="G87" s="237"/>
      <c r="H87" s="237"/>
      <c r="I87" s="237"/>
      <c r="J87" s="238"/>
    </row>
    <row r="88" spans="1:10" ht="36" customHeight="1" x14ac:dyDescent="0.25">
      <c r="A88" s="7"/>
      <c r="B88" s="76" t="s">
        <v>150</v>
      </c>
      <c r="C88" s="77"/>
      <c r="D88" s="77"/>
      <c r="E88" s="54"/>
      <c r="F88" s="186">
        <v>5112</v>
      </c>
      <c r="G88" s="237"/>
      <c r="H88" s="237"/>
      <c r="I88" s="237"/>
      <c r="J88" s="238"/>
    </row>
    <row r="89" spans="1:10" ht="36" customHeight="1" x14ac:dyDescent="0.25">
      <c r="A89" s="7"/>
      <c r="B89" s="76" t="s">
        <v>151</v>
      </c>
      <c r="C89" s="77"/>
      <c r="D89" s="77"/>
      <c r="E89" s="54"/>
      <c r="F89" s="186">
        <v>7668</v>
      </c>
      <c r="G89" s="237"/>
      <c r="H89" s="237"/>
      <c r="I89" s="237"/>
      <c r="J89" s="238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192">
        <v>12312</v>
      </c>
      <c r="G90" s="497"/>
      <c r="H90" s="497"/>
      <c r="I90" s="497"/>
      <c r="J90" s="498"/>
    </row>
    <row r="91" spans="1:10" ht="21.75" customHeight="1" thickBot="1" x14ac:dyDescent="0.3">
      <c r="A91" s="7"/>
      <c r="B91" s="27"/>
      <c r="C91" s="38"/>
      <c r="D91" s="38"/>
      <c r="E91" s="39"/>
      <c r="F91" s="40" t="s">
        <v>153</v>
      </c>
      <c r="G91" s="41"/>
      <c r="H91" s="41"/>
      <c r="I91" s="41"/>
      <c r="J91" s="42"/>
    </row>
    <row r="92" spans="1:10" ht="36" customHeight="1" thickBot="1" x14ac:dyDescent="0.3">
      <c r="A92" s="7"/>
      <c r="B92" s="76" t="s">
        <v>154</v>
      </c>
      <c r="C92" s="77"/>
      <c r="D92" s="77"/>
      <c r="E92" s="54"/>
      <c r="F92" s="67">
        <v>180</v>
      </c>
      <c r="G92" s="68"/>
      <c r="H92" s="68"/>
      <c r="I92" s="68"/>
      <c r="J92" s="69"/>
    </row>
    <row r="93" spans="1:10" ht="54" customHeight="1" thickBot="1" x14ac:dyDescent="0.3">
      <c r="A93" s="7"/>
      <c r="B93" s="194" t="s">
        <v>211</v>
      </c>
      <c r="C93" s="195"/>
      <c r="D93" s="195"/>
      <c r="E93" s="196"/>
      <c r="F93" s="197" t="str">
        <f>"Цена от "&amp;MIN(F95,F99:F112)&amp;" до "&amp;MAX(F95,F99:F112)</f>
        <v>Цена от 6912 до 589572</v>
      </c>
      <c r="G93" s="232"/>
      <c r="H93" s="232"/>
      <c r="I93" s="232"/>
      <c r="J93" s="233"/>
    </row>
    <row r="94" spans="1:10" ht="24" customHeight="1" thickBot="1" x14ac:dyDescent="0.3">
      <c r="A94" s="7"/>
      <c r="B94" s="27"/>
      <c r="C94" s="38"/>
      <c r="D94" s="38"/>
      <c r="E94" s="39"/>
      <c r="F94" s="177"/>
      <c r="G94" s="203"/>
      <c r="H94" s="203"/>
      <c r="I94" s="203"/>
      <c r="J94" s="204"/>
    </row>
    <row r="95" spans="1:10" ht="36" customHeight="1" x14ac:dyDescent="0.25">
      <c r="A95" s="7"/>
      <c r="B95" s="76" t="s">
        <v>156</v>
      </c>
      <c r="C95" s="77"/>
      <c r="D95" s="77"/>
      <c r="E95" s="54"/>
      <c r="F95" s="182">
        <v>108000</v>
      </c>
      <c r="G95" s="368"/>
      <c r="H95" s="368"/>
      <c r="I95" s="368"/>
      <c r="J95" s="369"/>
    </row>
    <row r="96" spans="1:10" ht="36" customHeight="1" x14ac:dyDescent="0.25">
      <c r="A96" s="7"/>
      <c r="B96" s="84" t="s">
        <v>157</v>
      </c>
      <c r="C96" s="85"/>
      <c r="D96" s="85"/>
      <c r="E96" s="86"/>
      <c r="F96" s="186">
        <v>10800</v>
      </c>
      <c r="G96" s="237"/>
      <c r="H96" s="237"/>
      <c r="I96" s="237"/>
      <c r="J96" s="238"/>
    </row>
    <row r="97" spans="1:10" ht="36" customHeight="1" thickBot="1" x14ac:dyDescent="0.3">
      <c r="A97" s="7"/>
      <c r="B97" s="84" t="s">
        <v>158</v>
      </c>
      <c r="C97" s="85"/>
      <c r="D97" s="85"/>
      <c r="E97" s="86"/>
      <c r="F97" s="184">
        <v>27000</v>
      </c>
      <c r="G97" s="382"/>
      <c r="H97" s="382"/>
      <c r="I97" s="382"/>
      <c r="J97" s="383"/>
    </row>
    <row r="98" spans="1:10" ht="24" customHeight="1" thickBot="1" x14ac:dyDescent="0.3">
      <c r="A98" s="7"/>
      <c r="B98" s="137"/>
      <c r="C98" s="138"/>
      <c r="D98" s="138"/>
      <c r="E98" s="139"/>
      <c r="F98" s="177"/>
      <c r="G98" s="203"/>
      <c r="H98" s="203"/>
      <c r="I98" s="203"/>
      <c r="J98" s="204"/>
    </row>
    <row r="99" spans="1:10" ht="36" customHeight="1" x14ac:dyDescent="0.25">
      <c r="A99" s="7" t="s">
        <v>111</v>
      </c>
      <c r="B99" s="474" t="s">
        <v>159</v>
      </c>
      <c r="C99" s="475"/>
      <c r="D99" s="475"/>
      <c r="E99" s="476"/>
      <c r="F99" s="182">
        <v>110358</v>
      </c>
      <c r="G99" s="368"/>
      <c r="H99" s="368"/>
      <c r="I99" s="368"/>
      <c r="J99" s="369"/>
    </row>
    <row r="100" spans="1:10" ht="36" customHeight="1" x14ac:dyDescent="0.25">
      <c r="A100" s="7" t="s">
        <v>111</v>
      </c>
      <c r="B100" s="323" t="s">
        <v>160</v>
      </c>
      <c r="C100" s="324"/>
      <c r="D100" s="324"/>
      <c r="E100" s="403"/>
      <c r="F100" s="186">
        <v>25452</v>
      </c>
      <c r="G100" s="237"/>
      <c r="H100" s="237"/>
      <c r="I100" s="237"/>
      <c r="J100" s="238"/>
    </row>
    <row r="101" spans="1:10" ht="36" customHeight="1" x14ac:dyDescent="0.25">
      <c r="A101" s="7"/>
      <c r="B101" s="323" t="s">
        <v>312</v>
      </c>
      <c r="C101" s="324"/>
      <c r="D101" s="324"/>
      <c r="E101" s="403"/>
      <c r="F101" s="186">
        <v>589572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323" t="s">
        <v>161</v>
      </c>
      <c r="C102" s="324"/>
      <c r="D102" s="324"/>
      <c r="E102" s="403"/>
      <c r="F102" s="186">
        <v>76248</v>
      </c>
      <c r="G102" s="237"/>
      <c r="H102" s="237"/>
      <c r="I102" s="237"/>
      <c r="J102" s="238"/>
    </row>
    <row r="103" spans="1:10" ht="36" customHeight="1" x14ac:dyDescent="0.25">
      <c r="A103" s="7" t="s">
        <v>111</v>
      </c>
      <c r="B103" s="323" t="s">
        <v>162</v>
      </c>
      <c r="C103" s="324"/>
      <c r="D103" s="324"/>
      <c r="E103" s="403"/>
      <c r="F103" s="186">
        <v>100008</v>
      </c>
      <c r="G103" s="237"/>
      <c r="H103" s="237"/>
      <c r="I103" s="237"/>
      <c r="J103" s="238"/>
    </row>
    <row r="104" spans="1:10" ht="36" customHeight="1" x14ac:dyDescent="0.25">
      <c r="A104" s="7" t="s">
        <v>111</v>
      </c>
      <c r="B104" s="323" t="s">
        <v>163</v>
      </c>
      <c r="C104" s="324"/>
      <c r="D104" s="324"/>
      <c r="E104" s="403"/>
      <c r="F104" s="186">
        <v>120009.59999999999</v>
      </c>
      <c r="G104" s="237"/>
      <c r="H104" s="237"/>
      <c r="I104" s="237"/>
      <c r="J104" s="238"/>
    </row>
    <row r="105" spans="1:10" ht="36" customHeight="1" x14ac:dyDescent="0.25">
      <c r="A105" s="7" t="s">
        <v>111</v>
      </c>
      <c r="B105" s="323" t="s">
        <v>164</v>
      </c>
      <c r="C105" s="324"/>
      <c r="D105" s="324"/>
      <c r="E105" s="403"/>
      <c r="F105" s="186">
        <v>33588</v>
      </c>
      <c r="G105" s="237"/>
      <c r="H105" s="237"/>
      <c r="I105" s="237"/>
      <c r="J105" s="238"/>
    </row>
    <row r="106" spans="1:10" ht="36" customHeight="1" x14ac:dyDescent="0.25">
      <c r="A106" s="7" t="s">
        <v>111</v>
      </c>
      <c r="B106" s="323" t="s">
        <v>165</v>
      </c>
      <c r="C106" s="324"/>
      <c r="D106" s="324"/>
      <c r="E106" s="403"/>
      <c r="F106" s="186">
        <v>44388</v>
      </c>
      <c r="G106" s="237"/>
      <c r="H106" s="237"/>
      <c r="I106" s="237"/>
      <c r="J106" s="238"/>
    </row>
    <row r="107" spans="1:10" ht="36" customHeight="1" x14ac:dyDescent="0.25">
      <c r="A107" s="7" t="s">
        <v>111</v>
      </c>
      <c r="B107" s="323" t="s">
        <v>166</v>
      </c>
      <c r="C107" s="324"/>
      <c r="D107" s="324"/>
      <c r="E107" s="403"/>
      <c r="F107" s="186">
        <v>85680</v>
      </c>
      <c r="G107" s="237"/>
      <c r="H107" s="237"/>
      <c r="I107" s="237"/>
      <c r="J107" s="238"/>
    </row>
    <row r="108" spans="1:10" ht="36" customHeight="1" x14ac:dyDescent="0.25">
      <c r="A108" s="7"/>
      <c r="B108" s="323" t="s">
        <v>167</v>
      </c>
      <c r="C108" s="324"/>
      <c r="D108" s="324"/>
      <c r="E108" s="403"/>
      <c r="F108" s="186">
        <v>180090</v>
      </c>
      <c r="G108" s="237"/>
      <c r="H108" s="237"/>
      <c r="I108" s="237"/>
      <c r="J108" s="238"/>
    </row>
    <row r="109" spans="1:10" ht="36" customHeight="1" x14ac:dyDescent="0.25">
      <c r="A109" s="7" t="s">
        <v>111</v>
      </c>
      <c r="B109" s="323" t="s">
        <v>168</v>
      </c>
      <c r="C109" s="324"/>
      <c r="D109" s="324"/>
      <c r="E109" s="403"/>
      <c r="F109" s="186">
        <v>6912</v>
      </c>
      <c r="G109" s="237"/>
      <c r="H109" s="237"/>
      <c r="I109" s="237"/>
      <c r="J109" s="238"/>
    </row>
    <row r="110" spans="1:10" ht="36" customHeight="1" x14ac:dyDescent="0.25">
      <c r="B110" s="323" t="s">
        <v>169</v>
      </c>
      <c r="C110" s="324"/>
      <c r="D110" s="324"/>
      <c r="E110" s="403"/>
      <c r="F110" s="186">
        <v>122202</v>
      </c>
      <c r="G110" s="237"/>
      <c r="H110" s="237"/>
      <c r="I110" s="237"/>
      <c r="J110" s="238"/>
    </row>
    <row r="111" spans="1:10" ht="36" customHeight="1" x14ac:dyDescent="0.25">
      <c r="B111" s="323" t="s">
        <v>170</v>
      </c>
      <c r="C111" s="324"/>
      <c r="D111" s="324"/>
      <c r="E111" s="403"/>
      <c r="F111" s="186">
        <v>81576</v>
      </c>
      <c r="G111" s="237"/>
      <c r="H111" s="237"/>
      <c r="I111" s="237"/>
      <c r="J111" s="238"/>
    </row>
    <row r="112" spans="1:10" ht="36" customHeight="1" x14ac:dyDescent="0.25">
      <c r="A112" s="7" t="s">
        <v>111</v>
      </c>
      <c r="B112" s="323" t="s">
        <v>172</v>
      </c>
      <c r="C112" s="324"/>
      <c r="D112" s="324"/>
      <c r="E112" s="403"/>
      <c r="F112" s="186">
        <v>35352</v>
      </c>
      <c r="G112" s="237"/>
      <c r="H112" s="237"/>
      <c r="I112" s="237"/>
      <c r="J112" s="238"/>
    </row>
    <row r="113" spans="1:10" ht="37.5" customHeight="1" x14ac:dyDescent="0.25">
      <c r="A113" s="7"/>
      <c r="B113" s="76" t="s">
        <v>173</v>
      </c>
      <c r="C113" s="77"/>
      <c r="D113" s="77"/>
      <c r="E113" s="54"/>
      <c r="F113" s="186">
        <v>11916</v>
      </c>
      <c r="G113" s="237"/>
      <c r="H113" s="237"/>
      <c r="I113" s="237"/>
      <c r="J113" s="238"/>
    </row>
    <row r="114" spans="1:10" ht="36" customHeight="1" x14ac:dyDescent="0.25">
      <c r="A114" s="7"/>
      <c r="B114" s="76" t="s">
        <v>174</v>
      </c>
      <c r="C114" s="77"/>
      <c r="D114" s="77"/>
      <c r="E114" s="54"/>
      <c r="F114" s="186">
        <v>113670</v>
      </c>
      <c r="G114" s="237"/>
      <c r="H114" s="237"/>
      <c r="I114" s="237"/>
      <c r="J114" s="238"/>
    </row>
    <row r="115" spans="1:10" ht="36" customHeight="1" x14ac:dyDescent="0.25">
      <c r="A115" s="7"/>
      <c r="B115" s="76" t="s">
        <v>175</v>
      </c>
      <c r="C115" s="77"/>
      <c r="D115" s="77"/>
      <c r="E115" s="53"/>
      <c r="F115" s="237">
        <v>70650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323" t="s">
        <v>176</v>
      </c>
      <c r="C116" s="324"/>
      <c r="D116" s="324"/>
      <c r="E116" s="403"/>
      <c r="F116" s="186">
        <v>276480</v>
      </c>
      <c r="G116" s="237"/>
      <c r="H116" s="237"/>
      <c r="I116" s="237"/>
      <c r="J116" s="238"/>
    </row>
    <row r="117" spans="1:10" ht="36" customHeight="1" x14ac:dyDescent="0.25">
      <c r="A117" s="7" t="s">
        <v>113</v>
      </c>
      <c r="B117" s="76" t="s">
        <v>177</v>
      </c>
      <c r="C117" s="77"/>
      <c r="D117" s="77"/>
      <c r="E117" s="54"/>
      <c r="F117" s="186">
        <v>64080</v>
      </c>
      <c r="G117" s="237"/>
      <c r="H117" s="237"/>
      <c r="I117" s="237"/>
      <c r="J117" s="238"/>
    </row>
    <row r="118" spans="1:10" ht="36" customHeight="1" x14ac:dyDescent="0.25">
      <c r="A118" s="7" t="s">
        <v>113</v>
      </c>
      <c r="B118" s="76" t="s">
        <v>178</v>
      </c>
      <c r="C118" s="77"/>
      <c r="D118" s="77"/>
      <c r="E118" s="54"/>
      <c r="F118" s="186">
        <v>190800</v>
      </c>
      <c r="G118" s="237"/>
      <c r="H118" s="237"/>
      <c r="I118" s="237"/>
      <c r="J118" s="238"/>
    </row>
    <row r="119" spans="1:10" ht="36" customHeight="1" x14ac:dyDescent="0.25">
      <c r="A119" s="7" t="s">
        <v>113</v>
      </c>
      <c r="B119" s="76" t="s">
        <v>179</v>
      </c>
      <c r="C119" s="77"/>
      <c r="D119" s="77"/>
      <c r="E119" s="54"/>
      <c r="F119" s="186">
        <v>250560</v>
      </c>
      <c r="G119" s="237"/>
      <c r="H119" s="237"/>
      <c r="I119" s="237"/>
      <c r="J119" s="238"/>
    </row>
    <row r="120" spans="1:10" ht="36" customHeight="1" x14ac:dyDescent="0.25">
      <c r="A120" s="7" t="s">
        <v>113</v>
      </c>
      <c r="B120" s="76" t="s">
        <v>180</v>
      </c>
      <c r="C120" s="77"/>
      <c r="D120" s="77"/>
      <c r="E120" s="54"/>
      <c r="F120" s="186">
        <v>300672</v>
      </c>
      <c r="G120" s="237"/>
      <c r="H120" s="237"/>
      <c r="I120" s="237"/>
      <c r="J120" s="238"/>
    </row>
    <row r="121" spans="1:10" ht="36" customHeight="1" x14ac:dyDescent="0.25">
      <c r="A121" s="7" t="s">
        <v>113</v>
      </c>
      <c r="B121" s="76" t="s">
        <v>181</v>
      </c>
      <c r="C121" s="77"/>
      <c r="D121" s="77"/>
      <c r="E121" s="54"/>
      <c r="F121" s="186">
        <v>84240</v>
      </c>
      <c r="G121" s="237"/>
      <c r="H121" s="237"/>
      <c r="I121" s="237"/>
      <c r="J121" s="238"/>
    </row>
    <row r="122" spans="1:10" ht="36" customHeight="1" x14ac:dyDescent="0.25">
      <c r="A122" s="7" t="s">
        <v>113</v>
      </c>
      <c r="B122" s="76" t="s">
        <v>182</v>
      </c>
      <c r="C122" s="77"/>
      <c r="D122" s="77"/>
      <c r="E122" s="54"/>
      <c r="F122" s="186">
        <v>111600</v>
      </c>
      <c r="G122" s="237"/>
      <c r="H122" s="237"/>
      <c r="I122" s="237"/>
      <c r="J122" s="238"/>
    </row>
    <row r="123" spans="1:10" ht="36" customHeight="1" x14ac:dyDescent="0.25">
      <c r="A123" s="7" t="s">
        <v>113</v>
      </c>
      <c r="B123" s="323" t="s">
        <v>183</v>
      </c>
      <c r="C123" s="324"/>
      <c r="D123" s="324"/>
      <c r="E123" s="403"/>
      <c r="F123" s="186">
        <v>214560</v>
      </c>
      <c r="G123" s="237"/>
      <c r="H123" s="237"/>
      <c r="I123" s="237"/>
      <c r="J123" s="238"/>
    </row>
    <row r="124" spans="1:10" ht="36" customHeight="1" x14ac:dyDescent="0.25">
      <c r="A124" s="7" t="s">
        <v>113</v>
      </c>
      <c r="B124" s="323" t="s">
        <v>184</v>
      </c>
      <c r="C124" s="324"/>
      <c r="D124" s="324"/>
      <c r="E124" s="403"/>
      <c r="F124" s="186">
        <v>17280</v>
      </c>
      <c r="G124" s="237"/>
      <c r="H124" s="237"/>
      <c r="I124" s="237"/>
      <c r="J124" s="238"/>
    </row>
    <row r="125" spans="1:10" ht="36" customHeight="1" thickBot="1" x14ac:dyDescent="0.3">
      <c r="A125" s="7" t="s">
        <v>113</v>
      </c>
      <c r="B125" s="503" t="s">
        <v>186</v>
      </c>
      <c r="C125" s="504"/>
      <c r="D125" s="504"/>
      <c r="E125" s="505"/>
      <c r="F125" s="186">
        <v>88560</v>
      </c>
      <c r="G125" s="237"/>
      <c r="H125" s="237"/>
      <c r="I125" s="237"/>
      <c r="J125" s="238"/>
    </row>
    <row r="126" spans="1:10" ht="22.5" customHeight="1" x14ac:dyDescent="0.25">
      <c r="A126" s="7" t="s">
        <v>111</v>
      </c>
      <c r="B126" s="522" t="s">
        <v>188</v>
      </c>
      <c r="C126" s="523"/>
      <c r="D126" s="523"/>
      <c r="E126" s="523"/>
      <c r="F126" s="523"/>
      <c r="G126" s="523"/>
      <c r="H126" s="523"/>
      <c r="I126" s="523"/>
      <c r="J126" s="524"/>
    </row>
    <row r="127" spans="1:10" ht="36" customHeight="1" thickBot="1" x14ac:dyDescent="0.3">
      <c r="A127" s="7"/>
      <c r="B127" s="52" t="s">
        <v>171</v>
      </c>
      <c r="C127" s="96"/>
      <c r="D127" s="96"/>
      <c r="E127" s="97"/>
      <c r="F127" s="192">
        <v>40</v>
      </c>
      <c r="G127" s="497"/>
      <c r="H127" s="497"/>
      <c r="I127" s="497"/>
      <c r="J127" s="498"/>
    </row>
    <row r="128" spans="1:10" ht="36" customHeight="1" thickBot="1" x14ac:dyDescent="0.3">
      <c r="A128" s="7"/>
      <c r="B128" s="98" t="s">
        <v>187</v>
      </c>
      <c r="C128" s="99"/>
      <c r="D128" s="99"/>
      <c r="E128" s="100"/>
      <c r="F128" s="374"/>
      <c r="G128" s="375"/>
      <c r="H128" s="375"/>
      <c r="I128" s="375"/>
      <c r="J128" s="376"/>
    </row>
    <row r="129" spans="1:10" ht="36" customHeight="1" thickBot="1" x14ac:dyDescent="0.3">
      <c r="A129" s="7"/>
      <c r="B129" s="104" t="s">
        <v>188</v>
      </c>
      <c r="C129" s="105"/>
      <c r="D129" s="105"/>
      <c r="E129" s="105"/>
      <c r="F129" s="105"/>
      <c r="G129" s="105"/>
      <c r="H129" s="105"/>
      <c r="I129" s="105"/>
      <c r="J129" s="106"/>
    </row>
    <row r="130" spans="1:10" ht="36" customHeight="1" x14ac:dyDescent="0.25">
      <c r="A130" s="7"/>
      <c r="B130" s="107" t="s">
        <v>189</v>
      </c>
      <c r="C130" s="108"/>
      <c r="D130" s="108"/>
      <c r="E130" s="109"/>
      <c r="F130" s="182">
        <v>60</v>
      </c>
      <c r="G130" s="368"/>
      <c r="H130" s="368"/>
      <c r="I130" s="368"/>
      <c r="J130" s="369"/>
    </row>
    <row r="131" spans="1:10" ht="36" customHeight="1" x14ac:dyDescent="0.25">
      <c r="A131" s="7"/>
      <c r="B131" s="76" t="s">
        <v>190</v>
      </c>
      <c r="C131" s="77"/>
      <c r="D131" s="77"/>
      <c r="E131" s="54"/>
      <c r="F131" s="186">
        <v>99</v>
      </c>
      <c r="G131" s="237"/>
      <c r="H131" s="237"/>
      <c r="I131" s="237"/>
      <c r="J131" s="238"/>
    </row>
    <row r="132" spans="1:10" ht="36" customHeight="1" thickBot="1" x14ac:dyDescent="0.3">
      <c r="A132" s="7"/>
      <c r="B132" s="76" t="s">
        <v>191</v>
      </c>
      <c r="C132" s="77"/>
      <c r="D132" s="77"/>
      <c r="E132" s="54"/>
      <c r="F132" s="192">
        <v>150</v>
      </c>
      <c r="G132" s="497"/>
      <c r="H132" s="497"/>
      <c r="I132" s="497"/>
      <c r="J132" s="498"/>
    </row>
    <row r="133" spans="1:10" ht="36" customHeight="1" thickBot="1" x14ac:dyDescent="0.3">
      <c r="A133" s="7"/>
      <c r="B133" s="18" t="s">
        <v>192</v>
      </c>
      <c r="C133" s="19"/>
      <c r="D133" s="19"/>
      <c r="E133" s="20"/>
      <c r="F133" s="525"/>
      <c r="G133" s="526"/>
      <c r="H133" s="526"/>
      <c r="I133" s="526"/>
      <c r="J133" s="527"/>
    </row>
    <row r="134" spans="1:10" ht="36" customHeight="1" x14ac:dyDescent="0.25">
      <c r="A134" s="7" t="s">
        <v>111</v>
      </c>
      <c r="B134" s="323" t="s">
        <v>252</v>
      </c>
      <c r="C134" s="324"/>
      <c r="D134" s="324"/>
      <c r="E134" s="403"/>
      <c r="F134" s="186">
        <v>70020</v>
      </c>
      <c r="G134" s="237"/>
      <c r="H134" s="237"/>
      <c r="I134" s="237"/>
      <c r="J134" s="238"/>
    </row>
    <row r="135" spans="1:10" ht="36" customHeight="1" x14ac:dyDescent="0.25">
      <c r="A135" s="7" t="s">
        <v>111</v>
      </c>
      <c r="B135" s="323" t="s">
        <v>313</v>
      </c>
      <c r="C135" s="324"/>
      <c r="D135" s="324"/>
      <c r="E135" s="403"/>
      <c r="F135" s="186">
        <v>43488</v>
      </c>
      <c r="G135" s="237"/>
      <c r="H135" s="237"/>
      <c r="I135" s="237"/>
      <c r="J135" s="238"/>
    </row>
    <row r="136" spans="1:10" ht="36" customHeight="1" x14ac:dyDescent="0.25">
      <c r="A136" s="7" t="s">
        <v>113</v>
      </c>
      <c r="B136" s="76" t="s">
        <v>314</v>
      </c>
      <c r="C136" s="77"/>
      <c r="D136" s="77"/>
      <c r="E136" s="54"/>
      <c r="F136" s="186">
        <v>175680</v>
      </c>
      <c r="G136" s="237"/>
      <c r="H136" s="237"/>
      <c r="I136" s="237"/>
      <c r="J136" s="238"/>
    </row>
    <row r="137" spans="1:10" ht="36" customHeight="1" x14ac:dyDescent="0.25">
      <c r="A137" s="7" t="s">
        <v>113</v>
      </c>
      <c r="B137" s="76" t="s">
        <v>315</v>
      </c>
      <c r="C137" s="77"/>
      <c r="D137" s="77"/>
      <c r="E137" s="54"/>
      <c r="F137" s="186">
        <v>108720</v>
      </c>
      <c r="G137" s="237"/>
      <c r="H137" s="237"/>
      <c r="I137" s="237"/>
      <c r="J137" s="238"/>
    </row>
    <row r="138" spans="1:10" ht="36" customHeight="1" thickBot="1" x14ac:dyDescent="0.3">
      <c r="A138" s="7"/>
      <c r="B138" s="76" t="s">
        <v>199</v>
      </c>
      <c r="C138" s="77"/>
      <c r="D138" s="77"/>
      <c r="E138" s="54"/>
      <c r="F138" s="184">
        <v>47412</v>
      </c>
      <c r="G138" s="382"/>
      <c r="H138" s="382"/>
      <c r="I138" s="382"/>
      <c r="J138" s="383"/>
    </row>
    <row r="139" spans="1:10" ht="54" customHeight="1" thickBot="1" x14ac:dyDescent="0.3">
      <c r="A139" s="7"/>
      <c r="B139" s="330" t="s">
        <v>200</v>
      </c>
      <c r="C139" s="331"/>
      <c r="D139" s="331"/>
      <c r="E139" s="332"/>
      <c r="F139" s="202"/>
      <c r="G139" s="297"/>
      <c r="H139" s="297"/>
      <c r="I139" s="297"/>
      <c r="J139" s="298"/>
    </row>
    <row r="140" spans="1:10" ht="28.5" customHeight="1" thickBot="1" x14ac:dyDescent="0.3">
      <c r="A140" s="7"/>
      <c r="B140" s="327" t="s">
        <v>188</v>
      </c>
      <c r="C140" s="328"/>
      <c r="D140" s="328"/>
      <c r="E140" s="328"/>
      <c r="F140" s="328"/>
      <c r="G140" s="328"/>
      <c r="H140" s="328"/>
      <c r="I140" s="328"/>
      <c r="J140" s="329"/>
    </row>
    <row r="141" spans="1:10" ht="28.5" customHeight="1" x14ac:dyDescent="0.25">
      <c r="A141" s="7"/>
      <c r="B141" s="78" t="s">
        <v>201</v>
      </c>
      <c r="C141" s="79"/>
      <c r="D141" s="79"/>
      <c r="E141" s="36"/>
      <c r="F141" s="80">
        <v>150</v>
      </c>
      <c r="G141" s="81"/>
      <c r="H141" s="81"/>
      <c r="I141" s="81"/>
      <c r="J141" s="82"/>
    </row>
    <row r="142" spans="1:10" ht="28.5" customHeight="1" x14ac:dyDescent="0.25">
      <c r="A142" s="7"/>
      <c r="B142" s="76" t="s">
        <v>202</v>
      </c>
      <c r="C142" s="77"/>
      <c r="D142" s="77"/>
      <c r="E142" s="54"/>
      <c r="F142" s="67">
        <v>60</v>
      </c>
      <c r="G142" s="68"/>
      <c r="H142" s="68"/>
      <c r="I142" s="68"/>
      <c r="J142" s="69"/>
    </row>
    <row r="143" spans="1:10" ht="28.5" customHeight="1" x14ac:dyDescent="0.25">
      <c r="A143" s="7"/>
      <c r="B143" s="76" t="s">
        <v>203</v>
      </c>
      <c r="C143" s="77"/>
      <c r="D143" s="77"/>
      <c r="E143" s="54"/>
      <c r="F143" s="67">
        <v>60</v>
      </c>
      <c r="G143" s="68"/>
      <c r="H143" s="68"/>
      <c r="I143" s="68"/>
      <c r="J143" s="69"/>
    </row>
    <row r="144" spans="1:10" ht="28.5" customHeight="1" x14ac:dyDescent="0.25">
      <c r="A144" s="7"/>
      <c r="B144" s="76" t="s">
        <v>204</v>
      </c>
      <c r="C144" s="77"/>
      <c r="D144" s="77"/>
      <c r="E144" s="54"/>
      <c r="F144" s="80">
        <v>150</v>
      </c>
      <c r="G144" s="81"/>
      <c r="H144" s="81"/>
      <c r="I144" s="81"/>
      <c r="J144" s="82"/>
    </row>
    <row r="145" spans="1:10" ht="28.5" customHeight="1" thickBot="1" x14ac:dyDescent="0.3">
      <c r="A145" s="7"/>
      <c r="B145" s="76" t="s">
        <v>205</v>
      </c>
      <c r="C145" s="77"/>
      <c r="D145" s="77"/>
      <c r="E145" s="54"/>
      <c r="F145" s="80">
        <v>150</v>
      </c>
      <c r="G145" s="81"/>
      <c r="H145" s="81"/>
      <c r="I145" s="81"/>
      <c r="J145" s="82"/>
    </row>
    <row r="146" spans="1:10" ht="24" customHeight="1" thickBot="1" x14ac:dyDescent="0.3">
      <c r="A146" s="7"/>
      <c r="B146" s="27"/>
      <c r="C146" s="38"/>
      <c r="D146" s="38"/>
      <c r="E146" s="39"/>
      <c r="F146" s="177"/>
      <c r="G146" s="203"/>
      <c r="H146" s="203"/>
      <c r="I146" s="203"/>
      <c r="J146" s="204"/>
    </row>
    <row r="147" spans="1:10" ht="21" customHeight="1" x14ac:dyDescent="0.25">
      <c r="A147" s="7"/>
      <c r="B147" s="121"/>
      <c r="C147" s="122"/>
      <c r="D147" s="122"/>
      <c r="E147" s="122"/>
      <c r="F147" s="123"/>
      <c r="G147" s="123"/>
      <c r="H147" s="123"/>
      <c r="I147" s="123"/>
      <c r="J147" s="123"/>
    </row>
    <row r="148" spans="1:10" ht="67.5" customHeight="1" x14ac:dyDescent="0.25">
      <c r="A148" s="7"/>
      <c r="B148" s="124" t="s">
        <v>319</v>
      </c>
      <c r="C148" s="124"/>
      <c r="D148" s="124"/>
      <c r="E148" s="124"/>
      <c r="F148" s="124"/>
      <c r="G148" s="124"/>
      <c r="H148" s="124"/>
      <c r="I148" s="124"/>
      <c r="J148" s="124"/>
    </row>
    <row r="149" spans="1:10" ht="21" x14ac:dyDescent="0.25">
      <c r="A149" s="7" t="s">
        <v>113</v>
      </c>
      <c r="B149" s="126" t="s">
        <v>208</v>
      </c>
      <c r="C149" s="126"/>
      <c r="D149" s="126"/>
      <c r="E149" s="126"/>
      <c r="F149" s="126"/>
      <c r="G149" s="126"/>
      <c r="H149" s="126"/>
      <c r="I149" s="126"/>
      <c r="J149" s="126"/>
    </row>
    <row r="150" spans="1:10" s="172" customFormat="1" ht="20.100000000000001" customHeight="1" x14ac:dyDescent="0.25">
      <c r="B150" s="392"/>
      <c r="F150" s="393"/>
      <c r="G150" s="393"/>
      <c r="H150" s="393"/>
      <c r="I150" s="393"/>
      <c r="J150" s="393"/>
    </row>
    <row r="151" spans="1:10" s="239" customFormat="1" ht="36" customHeight="1" thickBot="1" x14ac:dyDescent="0.3">
      <c r="B151" s="240" t="s">
        <v>242</v>
      </c>
      <c r="C151" s="240"/>
      <c r="D151" s="240"/>
      <c r="E151" s="240"/>
      <c r="F151" s="240"/>
      <c r="G151" s="240"/>
      <c r="H151" s="240"/>
      <c r="I151" s="240"/>
    </row>
    <row r="152" spans="1:10" s="129" customFormat="1" ht="36" customHeight="1" thickBot="1" x14ac:dyDescent="0.3">
      <c r="B152" s="241" t="s">
        <v>243</v>
      </c>
      <c r="C152" s="242"/>
      <c r="D152" s="242"/>
      <c r="E152" s="242"/>
      <c r="F152" s="242"/>
      <c r="G152" s="242"/>
      <c r="H152" s="242"/>
      <c r="I152" s="243"/>
    </row>
    <row r="153" spans="1:10" ht="84" customHeight="1" thickBot="1" x14ac:dyDescent="0.3">
      <c r="B153" s="244" t="s">
        <v>244</v>
      </c>
      <c r="C153" s="245"/>
      <c r="D153" s="246" t="s">
        <v>245</v>
      </c>
      <c r="E153" s="247"/>
      <c r="F153" s="248"/>
      <c r="G153" s="247" t="s">
        <v>246</v>
      </c>
      <c r="H153" s="247"/>
      <c r="I153" s="248"/>
      <c r="J153" s="9"/>
    </row>
    <row r="154" spans="1:10" ht="36" customHeight="1" x14ac:dyDescent="0.25">
      <c r="B154" s="249" t="s">
        <v>247</v>
      </c>
      <c r="C154" s="250"/>
      <c r="D154" s="251" t="s">
        <v>248</v>
      </c>
      <c r="E154" s="251"/>
      <c r="F154" s="251"/>
      <c r="G154" s="252">
        <v>2343</v>
      </c>
      <c r="H154" s="251"/>
      <c r="I154" s="253"/>
      <c r="J154" s="9"/>
    </row>
    <row r="155" spans="1:10" ht="36" customHeight="1" x14ac:dyDescent="0.25">
      <c r="B155" s="254" t="s">
        <v>249</v>
      </c>
      <c r="C155" s="255"/>
      <c r="D155" s="256"/>
      <c r="E155" s="256"/>
      <c r="F155" s="256"/>
      <c r="G155" s="257">
        <v>1701</v>
      </c>
      <c r="H155" s="256"/>
      <c r="I155" s="258"/>
      <c r="J155" s="9"/>
    </row>
    <row r="156" spans="1:10" ht="36" customHeight="1" x14ac:dyDescent="0.25">
      <c r="B156" s="254" t="s">
        <v>250</v>
      </c>
      <c r="C156" s="255"/>
      <c r="D156" s="256"/>
      <c r="E156" s="256"/>
      <c r="F156" s="256"/>
      <c r="G156" s="257">
        <v>1542</v>
      </c>
      <c r="H156" s="256"/>
      <c r="I156" s="258"/>
      <c r="J156" s="9"/>
    </row>
    <row r="157" spans="1:10" ht="54" customHeight="1" x14ac:dyDescent="0.25">
      <c r="B157" s="254" t="s">
        <v>251</v>
      </c>
      <c r="C157" s="255"/>
      <c r="D157" s="256"/>
      <c r="E157" s="256"/>
      <c r="F157" s="256"/>
      <c r="G157" s="257">
        <v>1380</v>
      </c>
      <c r="H157" s="256"/>
      <c r="I157" s="258"/>
      <c r="J157" s="9"/>
    </row>
    <row r="158" spans="1:10" ht="16.5" customHeight="1" x14ac:dyDescent="0.25">
      <c r="B158" s="341"/>
      <c r="C158" s="341"/>
      <c r="D158" s="342"/>
      <c r="E158" s="342"/>
      <c r="F158" s="342"/>
      <c r="G158" s="343"/>
      <c r="H158" s="342"/>
      <c r="I158" s="342"/>
      <c r="J158" s="9"/>
    </row>
    <row r="159" spans="1:10" ht="40.5" customHeight="1" x14ac:dyDescent="0.25">
      <c r="A159" s="7"/>
      <c r="B159" s="128" t="s">
        <v>209</v>
      </c>
      <c r="C159" s="128"/>
      <c r="D159" s="128"/>
      <c r="E159" s="128"/>
      <c r="F159" s="128"/>
      <c r="G159" s="128"/>
      <c r="H159" s="128"/>
      <c r="I159" s="128"/>
      <c r="J159" s="128"/>
    </row>
    <row r="160" spans="1:10" ht="23.25" x14ac:dyDescent="0.25">
      <c r="A160" s="344" t="s">
        <v>320</v>
      </c>
      <c r="B160" s="344"/>
      <c r="C160" s="344"/>
      <c r="D160" s="344"/>
      <c r="E160" s="344"/>
      <c r="F160" s="344"/>
      <c r="G160" s="344"/>
      <c r="H160" s="344"/>
      <c r="I160" s="9"/>
      <c r="J160" s="9"/>
    </row>
    <row r="161" spans="1:10" ht="25.5" x14ac:dyDescent="0.35">
      <c r="A161" s="345" t="s">
        <v>321</v>
      </c>
      <c r="B161" s="345"/>
      <c r="C161" s="345"/>
      <c r="D161" s="345"/>
      <c r="E161" s="346" t="s">
        <v>322</v>
      </c>
      <c r="F161" s="347"/>
      <c r="G161" s="347"/>
      <c r="H161" s="9"/>
      <c r="I161" s="9"/>
      <c r="J161" s="9"/>
    </row>
    <row r="162" spans="1:10" ht="25.5" x14ac:dyDescent="0.35">
      <c r="A162" s="348" t="s">
        <v>323</v>
      </c>
      <c r="B162" s="348"/>
      <c r="C162" s="348"/>
      <c r="D162" s="348"/>
      <c r="E162" s="349">
        <v>1</v>
      </c>
      <c r="F162" s="347"/>
      <c r="G162" s="347"/>
      <c r="H162" s="9"/>
      <c r="I162" s="9"/>
      <c r="J162" s="9"/>
    </row>
    <row r="163" spans="1:10" ht="25.5" x14ac:dyDescent="0.35">
      <c r="A163" s="348">
        <v>2</v>
      </c>
      <c r="B163" s="348"/>
      <c r="C163" s="348"/>
      <c r="D163" s="348"/>
      <c r="E163" s="350">
        <v>1.1000000000000001</v>
      </c>
      <c r="F163" s="347"/>
      <c r="G163" s="347"/>
      <c r="H163" s="9"/>
      <c r="I163" s="9"/>
      <c r="J163" s="9"/>
    </row>
    <row r="164" spans="1:10" ht="25.5" x14ac:dyDescent="0.35">
      <c r="A164" s="348">
        <v>3</v>
      </c>
      <c r="B164" s="348"/>
      <c r="C164" s="348"/>
      <c r="D164" s="348"/>
      <c r="E164" s="350">
        <v>1.2</v>
      </c>
      <c r="F164" s="347"/>
      <c r="G164" s="347"/>
      <c r="H164" s="9"/>
      <c r="I164" s="9"/>
      <c r="J164" s="9"/>
    </row>
    <row r="165" spans="1:10" ht="25.5" x14ac:dyDescent="0.35">
      <c r="A165" s="348" t="s">
        <v>324</v>
      </c>
      <c r="B165" s="348"/>
      <c r="C165" s="348"/>
      <c r="D165" s="348"/>
      <c r="E165" s="350">
        <v>1.25</v>
      </c>
      <c r="F165" s="347"/>
      <c r="G165" s="347"/>
      <c r="H165" s="9"/>
      <c r="I165" s="9"/>
      <c r="J165" s="9"/>
    </row>
    <row r="166" spans="1:10" ht="25.5" x14ac:dyDescent="0.35">
      <c r="A166" s="348" t="s">
        <v>325</v>
      </c>
      <c r="B166" s="348"/>
      <c r="C166" s="348"/>
      <c r="D166" s="348"/>
      <c r="E166" s="350">
        <v>1.3</v>
      </c>
      <c r="F166" s="347"/>
      <c r="G166" s="347"/>
      <c r="H166" s="9"/>
      <c r="I166" s="9"/>
      <c r="J166" s="9"/>
    </row>
    <row r="167" spans="1:10" ht="25.5" x14ac:dyDescent="0.35">
      <c r="A167" s="348" t="s">
        <v>326</v>
      </c>
      <c r="B167" s="348"/>
      <c r="C167" s="348"/>
      <c r="D167" s="348"/>
      <c r="E167" s="350">
        <v>1.35</v>
      </c>
      <c r="F167" s="347"/>
      <c r="G167" s="347"/>
      <c r="H167" s="9"/>
      <c r="I167" s="9"/>
      <c r="J167" s="9"/>
    </row>
    <row r="168" spans="1:10" ht="25.5" x14ac:dyDescent="0.35">
      <c r="A168" s="348" t="s">
        <v>327</v>
      </c>
      <c r="B168" s="348"/>
      <c r="C168" s="348"/>
      <c r="D168" s="348"/>
      <c r="E168" s="350">
        <v>1.4</v>
      </c>
      <c r="F168" s="347"/>
      <c r="G168" s="347"/>
      <c r="H168" s="9"/>
      <c r="I168" s="9"/>
      <c r="J168" s="9"/>
    </row>
    <row r="169" spans="1:10" ht="25.5" x14ac:dyDescent="0.35">
      <c r="A169" s="348" t="s">
        <v>328</v>
      </c>
      <c r="B169" s="348"/>
      <c r="C169" s="348"/>
      <c r="D169" s="348"/>
      <c r="E169" s="350">
        <v>1.45</v>
      </c>
      <c r="F169" s="347"/>
      <c r="G169" s="347"/>
      <c r="H169" s="9"/>
      <c r="I169" s="9"/>
      <c r="J169" s="9"/>
    </row>
    <row r="170" spans="1:10" ht="25.5" x14ac:dyDescent="0.35">
      <c r="A170" s="348" t="s">
        <v>329</v>
      </c>
      <c r="B170" s="348"/>
      <c r="C170" s="348"/>
      <c r="D170" s="348"/>
      <c r="E170" s="350">
        <v>1.5</v>
      </c>
      <c r="F170" s="347"/>
      <c r="G170" s="347"/>
      <c r="H170" s="9"/>
      <c r="I170" s="9"/>
      <c r="J170" s="9"/>
    </row>
    <row r="171" spans="1:10" ht="25.5" x14ac:dyDescent="0.35">
      <c r="A171" s="348" t="s">
        <v>330</v>
      </c>
      <c r="B171" s="348"/>
      <c r="C171" s="348"/>
      <c r="D171" s="348"/>
      <c r="E171" s="350">
        <v>2</v>
      </c>
      <c r="F171" s="347"/>
      <c r="G171" s="347"/>
      <c r="H171" s="9"/>
      <c r="I171" s="9"/>
      <c r="J171" s="9"/>
    </row>
    <row r="172" spans="1:10" ht="53.25" customHeight="1" x14ac:dyDescent="0.25">
      <c r="A172" s="351" t="s">
        <v>523</v>
      </c>
      <c r="B172" s="351"/>
      <c r="C172" s="351"/>
      <c r="D172" s="351"/>
      <c r="E172" s="351"/>
      <c r="F172" s="351"/>
      <c r="G172" s="351"/>
      <c r="H172" s="351"/>
      <c r="I172" s="9"/>
      <c r="J172" s="9"/>
    </row>
  </sheetData>
  <sheetProtection selectLockedCells="1" selectUnlockedCells="1"/>
  <mergeCells count="304">
    <mergeCell ref="A171:D171"/>
    <mergeCell ref="A172:H172"/>
    <mergeCell ref="A165:D165"/>
    <mergeCell ref="A166:D166"/>
    <mergeCell ref="A167:D167"/>
    <mergeCell ref="A168:D168"/>
    <mergeCell ref="A169:D169"/>
    <mergeCell ref="A170:D170"/>
    <mergeCell ref="B159:J159"/>
    <mergeCell ref="A160:H160"/>
    <mergeCell ref="A161:D161"/>
    <mergeCell ref="A162:D162"/>
    <mergeCell ref="A163:D163"/>
    <mergeCell ref="A164:D164"/>
    <mergeCell ref="B154:C154"/>
    <mergeCell ref="D154:F157"/>
    <mergeCell ref="G154:I154"/>
    <mergeCell ref="B155:C155"/>
    <mergeCell ref="G155:I155"/>
    <mergeCell ref="B156:C156"/>
    <mergeCell ref="G156:I156"/>
    <mergeCell ref="B157:C157"/>
    <mergeCell ref="G157:I157"/>
    <mergeCell ref="B148:J148"/>
    <mergeCell ref="B149:J149"/>
    <mergeCell ref="B151:I151"/>
    <mergeCell ref="B152:I152"/>
    <mergeCell ref="B153:C153"/>
    <mergeCell ref="D153:F153"/>
    <mergeCell ref="G153:I153"/>
    <mergeCell ref="B144:E144"/>
    <mergeCell ref="F144:J144"/>
    <mergeCell ref="B145:E145"/>
    <mergeCell ref="F145:J145"/>
    <mergeCell ref="B146:E146"/>
    <mergeCell ref="F146:J146"/>
    <mergeCell ref="B140:J14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6:J126"/>
    <mergeCell ref="B127:E127"/>
    <mergeCell ref="F127:J127"/>
    <mergeCell ref="F128:J128"/>
    <mergeCell ref="B129:J129"/>
    <mergeCell ref="B130:E130"/>
    <mergeCell ref="F130:J130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58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9144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12960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3780 до 101700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2520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11196</v>
      </c>
      <c r="G68" s="94"/>
      <c r="H68" s="94"/>
      <c r="I68" s="94"/>
      <c r="J68" s="95"/>
    </row>
    <row r="69" spans="1:10" ht="24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4" t="s">
        <v>159</v>
      </c>
      <c r="C70" s="475"/>
      <c r="D70" s="475"/>
      <c r="E70" s="476"/>
      <c r="F70" s="183">
        <v>21600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403"/>
      <c r="F71" s="237">
        <v>15084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403"/>
      <c r="F72" s="237">
        <v>57168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403"/>
      <c r="F73" s="237">
        <v>42300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403"/>
      <c r="F74" s="237">
        <v>50760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403"/>
      <c r="F75" s="237">
        <v>20700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403"/>
      <c r="F76" s="237">
        <v>18504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403"/>
      <c r="F77" s="237">
        <v>58824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403"/>
      <c r="F78" s="237">
        <v>101700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403"/>
      <c r="F79" s="237">
        <v>3780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403"/>
      <c r="F80" s="237">
        <v>18000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403"/>
      <c r="F81" s="237">
        <v>14400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403"/>
      <c r="F82" s="237">
        <v>82800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403"/>
      <c r="F83" s="237">
        <v>6660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8460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60030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30060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403"/>
      <c r="F87" s="237">
        <v>30240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403"/>
      <c r="F88" s="237">
        <v>21600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403"/>
      <c r="F89" s="502">
        <v>80640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403"/>
      <c r="F90" s="502">
        <v>59760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403"/>
      <c r="F91" s="502">
        <v>71712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403"/>
      <c r="F92" s="502">
        <v>29520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403"/>
      <c r="F93" s="502">
        <v>25920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403"/>
      <c r="F94" s="502">
        <v>82800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403"/>
      <c r="F95" s="502">
        <v>5760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403"/>
      <c r="F96" s="502">
        <v>115920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503" t="s">
        <v>186</v>
      </c>
      <c r="C97" s="504"/>
      <c r="D97" s="504"/>
      <c r="E97" s="505"/>
      <c r="F97" s="152">
        <v>9360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403"/>
      <c r="F104" s="211">
        <f>H104*1.2</f>
        <v>36028.799999999996</v>
      </c>
      <c r="G104" s="212">
        <f>H104*1.1</f>
        <v>33026.400000000001</v>
      </c>
      <c r="H104" s="212">
        <v>30024</v>
      </c>
      <c r="I104" s="212">
        <f>H104*0.75</f>
        <v>22518</v>
      </c>
      <c r="J104" s="213">
        <f>H104*0.5</f>
        <v>15012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403"/>
      <c r="F105" s="67">
        <v>8640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403"/>
      <c r="F106" s="67">
        <v>7524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403"/>
      <c r="F107" s="211">
        <f>H107*1.2</f>
        <v>50976</v>
      </c>
      <c r="G107" s="212">
        <f>H107*1.1</f>
        <v>46728.000000000007</v>
      </c>
      <c r="H107" s="212">
        <v>42480</v>
      </c>
      <c r="I107" s="212">
        <f>H107*0.75</f>
        <v>31860</v>
      </c>
      <c r="J107" s="213">
        <f>H107*0.5</f>
        <v>21240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403"/>
      <c r="F108" s="502">
        <v>12240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403"/>
      <c r="F109" s="502">
        <v>10800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18036</v>
      </c>
      <c r="G110" s="117">
        <f>H110*1.1</f>
        <v>16533</v>
      </c>
      <c r="H110" s="117">
        <v>15030</v>
      </c>
      <c r="I110" s="117">
        <f>H110*0.75</f>
        <v>11272.5</v>
      </c>
      <c r="J110" s="117">
        <f>H110*0.5</f>
        <v>7515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5"/>
      <c r="G111" s="486"/>
      <c r="H111" s="486"/>
      <c r="I111" s="486"/>
      <c r="J111" s="487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J1" sqref="J1:L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2" t="s">
        <v>111</v>
      </c>
      <c r="B8" s="30" t="s">
        <v>112</v>
      </c>
      <c r="C8" s="31"/>
      <c r="D8" s="31"/>
      <c r="E8" s="32"/>
      <c r="F8" s="43">
        <v>31176</v>
      </c>
      <c r="G8" s="44"/>
      <c r="H8" s="44"/>
      <c r="I8" s="45"/>
    </row>
    <row r="9" spans="1:9" ht="24" thickBot="1" x14ac:dyDescent="0.3">
      <c r="A9" s="132" t="s">
        <v>113</v>
      </c>
      <c r="B9" s="34" t="s">
        <v>114</v>
      </c>
      <c r="C9" s="35"/>
      <c r="D9" s="35"/>
      <c r="E9" s="36"/>
      <c r="F9" s="83">
        <v>43704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77"/>
      <c r="G10" s="203"/>
      <c r="H10" s="203"/>
      <c r="I10" s="204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35820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50184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6660 до 133200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6660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13320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19980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26640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33300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39960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46620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53280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59940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66600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73260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79920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86580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93240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99900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106560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113220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119880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126540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133200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8460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48168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9936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993.59999999999991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2484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21960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24120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8496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33984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11340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30960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30960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37152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29520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25920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67680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48240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16560</v>
      </c>
      <c r="G87" s="68"/>
      <c r="H87" s="68"/>
      <c r="I87" s="69"/>
    </row>
    <row r="88" spans="1:9" ht="27" customHeight="1" thickBot="1" x14ac:dyDescent="0.3">
      <c r="B88" s="499" t="s">
        <v>187</v>
      </c>
      <c r="C88" s="500"/>
      <c r="D88" s="500"/>
      <c r="E88" s="501"/>
      <c r="F88" s="499"/>
      <c r="G88" s="500"/>
      <c r="H88" s="500"/>
      <c r="I88" s="501"/>
    </row>
    <row r="89" spans="1:9" ht="19.5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36" customHeight="1" x14ac:dyDescent="0.25">
      <c r="B90" s="30" t="s">
        <v>189</v>
      </c>
      <c r="C90" s="227"/>
      <c r="D90" s="227"/>
      <c r="E90" s="228"/>
      <c r="F90" s="182">
        <v>60</v>
      </c>
      <c r="G90" s="368"/>
      <c r="H90" s="368"/>
      <c r="I90" s="369"/>
    </row>
    <row r="91" spans="1:9" ht="36" customHeight="1" x14ac:dyDescent="0.25">
      <c r="B91" s="52" t="s">
        <v>190</v>
      </c>
      <c r="C91" s="96"/>
      <c r="D91" s="96"/>
      <c r="E91" s="97"/>
      <c r="F91" s="186">
        <v>60</v>
      </c>
      <c r="G91" s="237"/>
      <c r="H91" s="237"/>
      <c r="I91" s="238"/>
    </row>
    <row r="92" spans="1:9" ht="36" customHeight="1" thickBot="1" x14ac:dyDescent="0.3">
      <c r="B92" s="229" t="s">
        <v>191</v>
      </c>
      <c r="C92" s="230"/>
      <c r="D92" s="230"/>
      <c r="E92" s="231"/>
      <c r="F92" s="184">
        <v>120</v>
      </c>
      <c r="G92" s="382"/>
      <c r="H92" s="382"/>
      <c r="I92" s="383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252</v>
      </c>
      <c r="C94" s="77"/>
      <c r="D94" s="77"/>
      <c r="E94" s="54"/>
      <c r="F94" s="67">
        <v>14184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20160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18000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14184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10620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15120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119520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4" t="s">
        <v>159</v>
      </c>
      <c r="C60" s="475"/>
      <c r="D60" s="475"/>
      <c r="E60" s="476"/>
      <c r="F60" s="183">
        <v>24120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403"/>
      <c r="F61" s="237">
        <v>42120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403"/>
      <c r="F62" s="237">
        <v>59832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403"/>
      <c r="F63" s="237">
        <v>56664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403"/>
      <c r="F64" s="237">
        <v>67996.799999999988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403"/>
      <c r="F65" s="237">
        <v>36108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403"/>
      <c r="F66" s="237">
        <v>59832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403"/>
      <c r="F67" s="237">
        <v>75060</v>
      </c>
      <c r="G67" s="237"/>
      <c r="H67" s="237"/>
      <c r="I67" s="237"/>
      <c r="J67" s="238"/>
    </row>
    <row r="68" spans="1:10" ht="36" customHeight="1" x14ac:dyDescent="0.25">
      <c r="A68" s="7"/>
      <c r="B68" s="323" t="s">
        <v>167</v>
      </c>
      <c r="C68" s="324"/>
      <c r="D68" s="324"/>
      <c r="E68" s="403"/>
      <c r="F68" s="237">
        <v>119520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403"/>
      <c r="F69" s="237">
        <v>3024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403"/>
      <c r="F70" s="237">
        <v>15588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403"/>
      <c r="F71" s="237">
        <v>12744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403"/>
      <c r="F72" s="237">
        <v>110880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403"/>
      <c r="F73" s="237">
        <v>75060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60030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21060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403"/>
      <c r="F77" s="237">
        <v>33840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403"/>
      <c r="F78" s="237">
        <v>59040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403"/>
      <c r="F79" s="502">
        <v>84240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403"/>
      <c r="F80" s="502">
        <v>79920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403"/>
      <c r="F81" s="502">
        <v>95904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403"/>
      <c r="F82" s="502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403"/>
      <c r="F83" s="502">
        <v>84240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403"/>
      <c r="F84" s="502">
        <v>105120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403"/>
      <c r="F85" s="502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403"/>
      <c r="F86" s="502">
        <v>155520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03" t="s">
        <v>186</v>
      </c>
      <c r="C87" s="504"/>
      <c r="D87" s="504"/>
      <c r="E87" s="505"/>
      <c r="F87" s="152">
        <v>105120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403"/>
      <c r="F94" s="211">
        <f>H94*1.2</f>
        <v>21254.399999999998</v>
      </c>
      <c r="G94" s="212">
        <f>H94*1.1</f>
        <v>19483.2</v>
      </c>
      <c r="H94" s="212">
        <v>17712</v>
      </c>
      <c r="I94" s="212">
        <f>H94*0.75</f>
        <v>13284</v>
      </c>
      <c r="J94" s="213">
        <f>H94*0.5</f>
        <v>8856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403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403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403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403"/>
      <c r="F98" s="502">
        <v>10080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403"/>
      <c r="F99" s="502">
        <v>38160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5"/>
      <c r="G101" s="486"/>
      <c r="H101" s="486"/>
      <c r="I101" s="486"/>
      <c r="J101" s="487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103" activePane="bottomLeft" state="frozen"/>
      <selection activeCell="B11" sqref="B11:E11"/>
      <selection pane="bottomLeft" activeCell="M107" sqref="M107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14184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20160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3024 до 184644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24" customHeight="1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4" t="s">
        <v>159</v>
      </c>
      <c r="C70" s="475"/>
      <c r="D70" s="475"/>
      <c r="E70" s="476"/>
      <c r="F70" s="183">
        <v>30096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403"/>
      <c r="F71" s="237">
        <v>14184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403"/>
      <c r="F72" s="237">
        <v>17712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403"/>
      <c r="F73" s="237">
        <v>49680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403"/>
      <c r="F74" s="237">
        <v>59616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403"/>
      <c r="F75" s="237">
        <v>10620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403"/>
      <c r="F76" s="237">
        <v>21240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403"/>
      <c r="F77" s="237">
        <v>24840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403"/>
      <c r="F78" s="237">
        <v>144000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403"/>
      <c r="F79" s="237">
        <v>3024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403"/>
      <c r="F80" s="237">
        <v>60300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403"/>
      <c r="F81" s="237">
        <v>50220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403"/>
      <c r="F82" s="237">
        <v>184644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403"/>
      <c r="F83" s="237">
        <v>21240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7200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120060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60030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403"/>
      <c r="F87" s="237">
        <v>42480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403"/>
      <c r="F88" s="237">
        <v>20160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403"/>
      <c r="F89" s="502">
        <v>25200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403"/>
      <c r="F90" s="502">
        <v>69840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403"/>
      <c r="F91" s="502">
        <v>83808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403"/>
      <c r="F92" s="502">
        <v>15120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403"/>
      <c r="F93" s="502">
        <v>30240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403"/>
      <c r="F94" s="502">
        <v>35280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403"/>
      <c r="F95" s="502">
        <v>4320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403"/>
      <c r="F96" s="502">
        <v>259200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503" t="s">
        <v>186</v>
      </c>
      <c r="C97" s="504"/>
      <c r="D97" s="504"/>
      <c r="E97" s="505"/>
      <c r="F97" s="152">
        <v>30240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403"/>
      <c r="F104" s="211">
        <f>H104*1.2</f>
        <v>58622.400000000001</v>
      </c>
      <c r="G104" s="212">
        <f>H104*1.1</f>
        <v>53737.200000000004</v>
      </c>
      <c r="H104" s="212">
        <v>48852</v>
      </c>
      <c r="I104" s="212">
        <f>H104*0.75</f>
        <v>36639</v>
      </c>
      <c r="J104" s="213">
        <f>H104*0.5</f>
        <v>24426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403"/>
      <c r="F105" s="67">
        <v>10620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403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403"/>
      <c r="F107" s="211">
        <f>H107*1.2</f>
        <v>82080</v>
      </c>
      <c r="G107" s="212">
        <f>H107*1.1</f>
        <v>75240</v>
      </c>
      <c r="H107" s="212">
        <v>68400</v>
      </c>
      <c r="I107" s="212">
        <f>H107*0.75</f>
        <v>51300</v>
      </c>
      <c r="J107" s="213">
        <f>H107*0.5</f>
        <v>34200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403"/>
      <c r="F108" s="502">
        <v>15120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403"/>
      <c r="F109" s="502">
        <v>15120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21600</v>
      </c>
      <c r="G110" s="117">
        <f>H110*1.1</f>
        <v>19800</v>
      </c>
      <c r="H110" s="117">
        <v>18000</v>
      </c>
      <c r="I110" s="117">
        <f>H110*0.75</f>
        <v>13500</v>
      </c>
      <c r="J110" s="117">
        <f>H110*0.5</f>
        <v>9000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5"/>
      <c r="G111" s="486"/>
      <c r="H111" s="486"/>
      <c r="I111" s="486"/>
      <c r="J111" s="487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customHeight="1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101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8510.4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73">
        <v>12240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4284 до 72864</v>
      </c>
      <c r="G64" s="206"/>
      <c r="H64" s="206"/>
      <c r="I64" s="206"/>
      <c r="J64" s="20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32688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28728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23796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60732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72864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6">
        <v>14472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6">
        <v>14472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86">
        <v>21600</v>
      </c>
      <c r="G77" s="237"/>
      <c r="H77" s="237"/>
      <c r="I77" s="237"/>
      <c r="J77" s="238"/>
    </row>
    <row r="78" spans="1:10" ht="36" customHeight="1" x14ac:dyDescent="0.25">
      <c r="A78" s="7"/>
      <c r="B78" s="78" t="s">
        <v>167</v>
      </c>
      <c r="C78" s="79"/>
      <c r="D78" s="79"/>
      <c r="E78" s="36"/>
      <c r="F78" s="186">
        <v>25920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86">
        <v>4284</v>
      </c>
      <c r="G79" s="237"/>
      <c r="H79" s="237"/>
      <c r="I79" s="237"/>
      <c r="J79" s="238"/>
    </row>
    <row r="80" spans="1:10" ht="36" customHeight="1" x14ac:dyDescent="0.25">
      <c r="A80" s="7"/>
      <c r="B80" s="52" t="s">
        <v>169</v>
      </c>
      <c r="C80" s="96"/>
      <c r="D80" s="96"/>
      <c r="E80" s="97"/>
      <c r="F80" s="186">
        <v>15264</v>
      </c>
      <c r="G80" s="237"/>
      <c r="H80" s="237"/>
      <c r="I80" s="237"/>
      <c r="J80" s="238"/>
    </row>
    <row r="81" spans="1:10" ht="36" customHeight="1" x14ac:dyDescent="0.25">
      <c r="B81" s="52" t="s">
        <v>170</v>
      </c>
      <c r="C81" s="96"/>
      <c r="D81" s="96"/>
      <c r="E81" s="97"/>
      <c r="F81" s="186">
        <v>11052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76" t="s">
        <v>171</v>
      </c>
      <c r="C82" s="77"/>
      <c r="D82" s="77"/>
      <c r="E82" s="54"/>
      <c r="F82" s="186">
        <v>66240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86">
        <v>14472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86">
        <v>7632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186">
        <v>32508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186">
        <v>39636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46080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40320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33840</v>
      </c>
      <c r="G89" s="237"/>
      <c r="H89" s="237"/>
      <c r="I89" s="237"/>
      <c r="J89" s="23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85680</v>
      </c>
      <c r="G90" s="237"/>
      <c r="H90" s="237"/>
      <c r="I90" s="237"/>
      <c r="J90" s="23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102816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20880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20880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30240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6">
        <v>6480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6">
        <v>92880</v>
      </c>
      <c r="G96" s="237"/>
      <c r="H96" s="237"/>
      <c r="I96" s="237"/>
      <c r="J96" s="23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86">
        <v>20880</v>
      </c>
      <c r="G97" s="237"/>
      <c r="H97" s="237"/>
      <c r="I97" s="237"/>
      <c r="J97" s="238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18619.2</v>
      </c>
      <c r="G104" s="212">
        <f>H104*1.1</f>
        <v>17067.600000000002</v>
      </c>
      <c r="H104" s="212">
        <v>15516</v>
      </c>
      <c r="I104" s="212">
        <f>H104*0.75</f>
        <v>11637</v>
      </c>
      <c r="J104" s="213">
        <f>H104*0.5</f>
        <v>7758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8496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8334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26784</v>
      </c>
      <c r="G107" s="212">
        <f>H107*1.1</f>
        <v>24552.000000000004</v>
      </c>
      <c r="H107" s="212">
        <v>22320</v>
      </c>
      <c r="I107" s="212">
        <f>H107*0.75</f>
        <v>16740</v>
      </c>
      <c r="J107" s="213">
        <f>H107*0.5</f>
        <v>11160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12240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12240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86">
        <v>15516</v>
      </c>
      <c r="G110" s="237"/>
      <c r="H110" s="237"/>
      <c r="I110" s="237"/>
      <c r="J110" s="23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122" activePane="bottomLeft" state="frozen"/>
      <selection activeCell="B11" sqref="B11:E11"/>
      <selection pane="bottomLeft" activeCell="Q137" sqref="Q137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01.03.2022 года (начало размещения - с 01.04.2022).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28"/>
      <c r="B6" s="305" t="s">
        <v>256</v>
      </c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524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525</v>
      </c>
      <c r="C10" s="35"/>
      <c r="D10" s="35"/>
      <c r="E10" s="36"/>
      <c r="F10" s="529">
        <f>H10*1.2</f>
        <v>802656</v>
      </c>
      <c r="G10" s="529">
        <f>H10*1.1</f>
        <v>735768.00000000012</v>
      </c>
      <c r="H10" s="529">
        <v>668880</v>
      </c>
      <c r="I10" s="529">
        <f>H10*0.75</f>
        <v>501660</v>
      </c>
      <c r="J10" s="529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526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527</v>
      </c>
      <c r="C13" s="35"/>
      <c r="D13" s="35"/>
      <c r="E13" s="36"/>
      <c r="F13" s="529">
        <f>H13*1.2</f>
        <v>987552</v>
      </c>
      <c r="G13" s="529">
        <f>H13*1.1</f>
        <v>905256.00000000012</v>
      </c>
      <c r="H13" s="529">
        <v>822960</v>
      </c>
      <c r="I13" s="529">
        <f>H13*0.75</f>
        <v>617220</v>
      </c>
      <c r="J13" s="529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30" t="s">
        <v>256</v>
      </c>
      <c r="C17" s="531"/>
      <c r="D17" s="531"/>
      <c r="E17" s="531"/>
      <c r="F17" s="531"/>
      <c r="G17" s="531"/>
      <c r="H17" s="531"/>
      <c r="I17" s="531"/>
      <c r="J17" s="532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231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232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257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258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259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260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261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262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263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264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265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266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353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354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355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356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357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358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359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360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361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362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366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367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368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369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370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371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372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373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374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375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376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377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378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379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380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381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382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383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384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385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386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387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388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389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390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391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392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393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394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395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396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397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398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399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400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401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402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403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404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405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406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407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408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409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410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411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412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413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414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415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210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194" t="s">
        <v>211</v>
      </c>
      <c r="C129" s="195"/>
      <c r="D129" s="195"/>
      <c r="E129" s="196"/>
      <c r="F129" s="205" t="str">
        <f>"Цена от "&amp;MIN(F131:F131,F135:F150)&amp;" до "&amp;MAX(F131:F131,F135:F150)</f>
        <v>Цена от 240 до 835740</v>
      </c>
      <c r="G129" s="206"/>
      <c r="H129" s="206"/>
      <c r="I129" s="206"/>
      <c r="J129" s="207"/>
    </row>
    <row r="130" spans="1:10" ht="24" customHeight="1" thickBot="1" x14ac:dyDescent="0.3">
      <c r="A130" s="7"/>
      <c r="B130" s="27"/>
      <c r="C130" s="28"/>
      <c r="D130" s="28"/>
      <c r="E130" s="29"/>
      <c r="F130" s="177"/>
      <c r="G130" s="203"/>
      <c r="H130" s="203"/>
      <c r="I130" s="203"/>
      <c r="J130" s="204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thickBot="1" x14ac:dyDescent="0.3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24" customHeight="1" thickBot="1" x14ac:dyDescent="0.3">
      <c r="A134" s="7"/>
      <c r="B134" s="137"/>
      <c r="C134" s="279"/>
      <c r="D134" s="279"/>
      <c r="E134" s="280"/>
      <c r="F134" s="389"/>
      <c r="G134" s="390"/>
      <c r="H134" s="390"/>
      <c r="I134" s="390"/>
      <c r="J134" s="391"/>
    </row>
    <row r="135" spans="1:10" ht="36" customHeight="1" x14ac:dyDescent="0.25">
      <c r="A135" s="7" t="s">
        <v>111</v>
      </c>
      <c r="B135" s="474" t="s">
        <v>159</v>
      </c>
      <c r="C135" s="475"/>
      <c r="D135" s="475"/>
      <c r="E135" s="476"/>
      <c r="F135" s="143">
        <v>189540</v>
      </c>
      <c r="G135" s="144"/>
      <c r="H135" s="144"/>
      <c r="I135" s="144"/>
      <c r="J135" s="145"/>
    </row>
    <row r="136" spans="1:10" ht="36" customHeight="1" x14ac:dyDescent="0.25">
      <c r="A136" s="7" t="s">
        <v>111</v>
      </c>
      <c r="B136" s="323" t="s">
        <v>489</v>
      </c>
      <c r="C136" s="324"/>
      <c r="D136" s="324"/>
      <c r="E136" s="403"/>
      <c r="F136" s="58">
        <v>835740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323" t="s">
        <v>160</v>
      </c>
      <c r="C137" s="324"/>
      <c r="D137" s="324"/>
      <c r="E137" s="403"/>
      <c r="F137" s="58">
        <v>77940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23" t="s">
        <v>312</v>
      </c>
      <c r="C138" s="324"/>
      <c r="D138" s="324"/>
      <c r="E138" s="403"/>
      <c r="F138" s="58">
        <v>300240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161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162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163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164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165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23" t="s">
        <v>166</v>
      </c>
      <c r="C144" s="324"/>
      <c r="D144" s="324"/>
      <c r="E144" s="403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23" t="s">
        <v>167</v>
      </c>
      <c r="C145" s="324"/>
      <c r="D145" s="324"/>
      <c r="E145" s="403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23" t="s">
        <v>168</v>
      </c>
      <c r="C146" s="324"/>
      <c r="D146" s="324"/>
      <c r="E146" s="403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23" t="s">
        <v>169</v>
      </c>
      <c r="C147" s="324"/>
      <c r="D147" s="324"/>
      <c r="E147" s="403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23" t="s">
        <v>170</v>
      </c>
      <c r="C148" s="324"/>
      <c r="D148" s="324"/>
      <c r="E148" s="403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171</v>
      </c>
      <c r="C149" s="77"/>
      <c r="D149" s="77"/>
      <c r="E149" s="54"/>
      <c r="F149" s="58">
        <v>240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23" t="s">
        <v>172</v>
      </c>
      <c r="C150" s="324"/>
      <c r="D150" s="324"/>
      <c r="E150" s="403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173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174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175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23" t="s">
        <v>176</v>
      </c>
      <c r="C154" s="324"/>
      <c r="D154" s="324"/>
      <c r="E154" s="403"/>
      <c r="F154" s="58">
        <v>1137600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23" t="s">
        <v>490</v>
      </c>
      <c r="C155" s="324"/>
      <c r="D155" s="324"/>
      <c r="E155" s="403"/>
      <c r="F155" s="58">
        <v>1379520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23" t="s">
        <v>177</v>
      </c>
      <c r="C156" s="324"/>
      <c r="D156" s="324"/>
      <c r="E156" s="403"/>
      <c r="F156" s="58">
        <v>468000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23" t="s">
        <v>528</v>
      </c>
      <c r="C157" s="324"/>
      <c r="D157" s="324"/>
      <c r="E157" s="403"/>
      <c r="F157" s="58">
        <v>496080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178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179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180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181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182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23" t="s">
        <v>183</v>
      </c>
      <c r="C163" s="324"/>
      <c r="D163" s="324"/>
      <c r="E163" s="403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23" t="s">
        <v>184</v>
      </c>
      <c r="C164" s="324"/>
      <c r="D164" s="324"/>
      <c r="E164" s="403"/>
      <c r="F164" s="58">
        <v>19440</v>
      </c>
      <c r="G164" s="59"/>
      <c r="H164" s="59"/>
      <c r="I164" s="59"/>
      <c r="J164" s="60"/>
    </row>
    <row r="165" spans="1:10" ht="36" customHeight="1" x14ac:dyDescent="0.25">
      <c r="A165" s="7" t="s">
        <v>113</v>
      </c>
      <c r="B165" s="76" t="s">
        <v>185</v>
      </c>
      <c r="C165" s="77"/>
      <c r="D165" s="77"/>
      <c r="E165" s="54"/>
      <c r="F165" s="58">
        <v>0</v>
      </c>
      <c r="G165" s="59"/>
      <c r="H165" s="59"/>
      <c r="I165" s="59"/>
      <c r="J165" s="60"/>
    </row>
    <row r="166" spans="1:10" ht="36" customHeight="1" thickBot="1" x14ac:dyDescent="0.3">
      <c r="A166" s="7" t="s">
        <v>113</v>
      </c>
      <c r="B166" s="503" t="s">
        <v>186</v>
      </c>
      <c r="C166" s="504"/>
      <c r="D166" s="504"/>
      <c r="E166" s="505"/>
      <c r="F166" s="373">
        <v>586800</v>
      </c>
      <c r="G166" s="153"/>
      <c r="H166" s="153"/>
      <c r="I166" s="153"/>
      <c r="J166" s="154"/>
    </row>
    <row r="167" spans="1:10" ht="36" customHeight="1" thickBot="1" x14ac:dyDescent="0.3">
      <c r="B167" s="167" t="s">
        <v>188</v>
      </c>
      <c r="C167" s="168"/>
      <c r="D167" s="168"/>
      <c r="E167" s="168"/>
      <c r="F167" s="168"/>
      <c r="G167" s="168"/>
      <c r="H167" s="168"/>
      <c r="I167" s="168"/>
      <c r="J167" s="169"/>
    </row>
    <row r="168" spans="1:10" ht="36" customHeight="1" x14ac:dyDescent="0.25">
      <c r="B168" s="431" t="s">
        <v>481</v>
      </c>
      <c r="C168" s="432"/>
      <c r="D168" s="432"/>
      <c r="E168" s="433"/>
      <c r="F168" s="434">
        <v>300</v>
      </c>
      <c r="G168" s="435"/>
      <c r="H168" s="435"/>
      <c r="I168" s="435"/>
      <c r="J168" s="436"/>
    </row>
    <row r="169" spans="1:10" ht="54" customHeight="1" thickBot="1" x14ac:dyDescent="0.3">
      <c r="B169" s="437" t="s">
        <v>482</v>
      </c>
      <c r="C169" s="438"/>
      <c r="D169" s="438"/>
      <c r="E169" s="439"/>
      <c r="F169" s="440"/>
      <c r="G169" s="441"/>
      <c r="H169" s="441"/>
      <c r="I169" s="441"/>
      <c r="J169" s="442"/>
    </row>
    <row r="170" spans="1:10" ht="36" customHeight="1" x14ac:dyDescent="0.25">
      <c r="B170" s="431" t="s">
        <v>483</v>
      </c>
      <c r="C170" s="432"/>
      <c r="D170" s="432"/>
      <c r="E170" s="433"/>
      <c r="F170" s="434">
        <v>240</v>
      </c>
      <c r="G170" s="435"/>
      <c r="H170" s="435"/>
      <c r="I170" s="435"/>
      <c r="J170" s="436"/>
    </row>
    <row r="171" spans="1:10" ht="54" customHeight="1" thickBot="1" x14ac:dyDescent="0.3">
      <c r="B171" s="437" t="s">
        <v>482</v>
      </c>
      <c r="C171" s="438"/>
      <c r="D171" s="438"/>
      <c r="E171" s="439"/>
      <c r="F171" s="440"/>
      <c r="G171" s="441"/>
      <c r="H171" s="441"/>
      <c r="I171" s="441"/>
      <c r="J171" s="442"/>
    </row>
    <row r="172" spans="1:10" ht="36" customHeight="1" x14ac:dyDescent="0.25">
      <c r="B172" s="431" t="s">
        <v>484</v>
      </c>
      <c r="C172" s="432"/>
      <c r="D172" s="432"/>
      <c r="E172" s="433"/>
      <c r="F172" s="434">
        <v>120</v>
      </c>
      <c r="G172" s="435"/>
      <c r="H172" s="435"/>
      <c r="I172" s="435"/>
      <c r="J172" s="436"/>
    </row>
    <row r="173" spans="1:10" ht="54" customHeight="1" thickBot="1" x14ac:dyDescent="0.3">
      <c r="B173" s="437" t="s">
        <v>485</v>
      </c>
      <c r="C173" s="438"/>
      <c r="D173" s="438"/>
      <c r="E173" s="439"/>
      <c r="F173" s="440"/>
      <c r="G173" s="441"/>
      <c r="H173" s="441"/>
      <c r="I173" s="441"/>
      <c r="J173" s="442"/>
    </row>
    <row r="174" spans="1:10" ht="36" customHeight="1" x14ac:dyDescent="0.25">
      <c r="B174" s="431" t="s">
        <v>486</v>
      </c>
      <c r="C174" s="432"/>
      <c r="D174" s="432"/>
      <c r="E174" s="433"/>
      <c r="F174" s="434">
        <v>360</v>
      </c>
      <c r="G174" s="435"/>
      <c r="H174" s="435"/>
      <c r="I174" s="435"/>
      <c r="J174" s="436"/>
    </row>
    <row r="175" spans="1:10" ht="54" customHeight="1" thickBot="1" x14ac:dyDescent="0.3">
      <c r="B175" s="437" t="s">
        <v>482</v>
      </c>
      <c r="C175" s="438"/>
      <c r="D175" s="438"/>
      <c r="E175" s="439"/>
      <c r="F175" s="440"/>
      <c r="G175" s="441"/>
      <c r="H175" s="441"/>
      <c r="I175" s="441"/>
      <c r="J175" s="442"/>
    </row>
    <row r="176" spans="1:10" ht="36" customHeight="1" x14ac:dyDescent="0.25">
      <c r="B176" s="431" t="s">
        <v>487</v>
      </c>
      <c r="C176" s="432"/>
      <c r="D176" s="432"/>
      <c r="E176" s="433"/>
      <c r="F176" s="434">
        <v>300</v>
      </c>
      <c r="G176" s="435"/>
      <c r="H176" s="435"/>
      <c r="I176" s="435"/>
      <c r="J176" s="436"/>
    </row>
    <row r="177" spans="1:10" ht="54" customHeight="1" thickBot="1" x14ac:dyDescent="0.3">
      <c r="B177" s="437" t="s">
        <v>482</v>
      </c>
      <c r="C177" s="438"/>
      <c r="D177" s="438"/>
      <c r="E177" s="439"/>
      <c r="F177" s="440"/>
      <c r="G177" s="441"/>
      <c r="H177" s="441"/>
      <c r="I177" s="441"/>
      <c r="J177" s="442"/>
    </row>
    <row r="178" spans="1:10" ht="36" customHeight="1" x14ac:dyDescent="0.25">
      <c r="B178" s="431" t="s">
        <v>488</v>
      </c>
      <c r="C178" s="432"/>
      <c r="D178" s="432"/>
      <c r="E178" s="433"/>
      <c r="F178" s="434">
        <v>150</v>
      </c>
      <c r="G178" s="435"/>
      <c r="H178" s="435"/>
      <c r="I178" s="435"/>
      <c r="J178" s="436"/>
    </row>
    <row r="179" spans="1:10" ht="54" customHeight="1" thickBot="1" x14ac:dyDescent="0.3">
      <c r="B179" s="437" t="s">
        <v>485</v>
      </c>
      <c r="C179" s="438"/>
      <c r="D179" s="438"/>
      <c r="E179" s="439"/>
      <c r="F179" s="440"/>
      <c r="G179" s="441"/>
      <c r="H179" s="441"/>
      <c r="I179" s="441"/>
      <c r="J179" s="442"/>
    </row>
    <row r="180" spans="1:10" ht="37.5" customHeight="1" thickBot="1" x14ac:dyDescent="0.3">
      <c r="B180" s="437" t="s">
        <v>189</v>
      </c>
      <c r="C180" s="438"/>
      <c r="D180" s="438"/>
      <c r="E180" s="439"/>
      <c r="F180" s="446">
        <v>60</v>
      </c>
      <c r="G180" s="447"/>
      <c r="H180" s="447"/>
      <c r="I180" s="447"/>
      <c r="J180" s="448"/>
    </row>
    <row r="181" spans="1:10" ht="33" customHeight="1" thickBot="1" x14ac:dyDescent="0.3">
      <c r="B181" s="437" t="s">
        <v>190</v>
      </c>
      <c r="C181" s="438"/>
      <c r="D181" s="438"/>
      <c r="E181" s="439"/>
      <c r="F181" s="446">
        <v>99</v>
      </c>
      <c r="G181" s="447"/>
      <c r="H181" s="447"/>
      <c r="I181" s="447"/>
      <c r="J181" s="448"/>
    </row>
    <row r="182" spans="1:10" ht="34.5" customHeight="1" thickBot="1" x14ac:dyDescent="0.3">
      <c r="B182" s="437" t="s">
        <v>191</v>
      </c>
      <c r="C182" s="438"/>
      <c r="D182" s="438"/>
      <c r="E182" s="439"/>
      <c r="F182" s="446">
        <v>150</v>
      </c>
      <c r="G182" s="447"/>
      <c r="H182" s="447"/>
      <c r="I182" s="447"/>
      <c r="J182" s="448"/>
    </row>
    <row r="183" spans="1:10" ht="39" customHeight="1" thickBot="1" x14ac:dyDescent="0.3">
      <c r="B183" s="437" t="s">
        <v>171</v>
      </c>
      <c r="C183" s="438"/>
      <c r="D183" s="438"/>
      <c r="E183" s="439"/>
      <c r="F183" s="446">
        <v>40</v>
      </c>
      <c r="G183" s="447"/>
      <c r="H183" s="447"/>
      <c r="I183" s="447"/>
      <c r="J183" s="448"/>
    </row>
    <row r="184" spans="1:10" ht="36" customHeight="1" thickBot="1" x14ac:dyDescent="0.3">
      <c r="A184" s="7"/>
      <c r="B184" s="18" t="s">
        <v>192</v>
      </c>
      <c r="C184" s="19"/>
      <c r="D184" s="19"/>
      <c r="E184" s="20"/>
      <c r="F184" s="205"/>
      <c r="G184" s="206"/>
      <c r="H184" s="206"/>
      <c r="I184" s="206"/>
      <c r="J184" s="207"/>
    </row>
    <row r="185" spans="1:10" ht="36" customHeight="1" x14ac:dyDescent="0.25">
      <c r="A185" s="7" t="s">
        <v>111</v>
      </c>
      <c r="B185" s="323" t="s">
        <v>223</v>
      </c>
      <c r="C185" s="324"/>
      <c r="D185" s="324"/>
      <c r="E185" s="403"/>
      <c r="F185" s="58">
        <v>61740</v>
      </c>
      <c r="G185" s="59"/>
      <c r="H185" s="59"/>
      <c r="I185" s="59"/>
      <c r="J185" s="60"/>
    </row>
    <row r="186" spans="1:10" ht="36" customHeight="1" x14ac:dyDescent="0.25">
      <c r="A186" s="7" t="s">
        <v>111</v>
      </c>
      <c r="B186" s="323" t="s">
        <v>194</v>
      </c>
      <c r="C186" s="324"/>
      <c r="D186" s="324"/>
      <c r="E186" s="403"/>
      <c r="F186" s="58">
        <v>61740</v>
      </c>
      <c r="G186" s="59"/>
      <c r="H186" s="59"/>
      <c r="I186" s="59"/>
      <c r="J186" s="60"/>
    </row>
    <row r="187" spans="1:10" ht="36" customHeight="1" x14ac:dyDescent="0.25">
      <c r="A187" s="7" t="s">
        <v>111</v>
      </c>
      <c r="B187" s="323" t="s">
        <v>195</v>
      </c>
      <c r="C187" s="324"/>
      <c r="D187" s="324"/>
      <c r="E187" s="403"/>
      <c r="F187" s="58">
        <v>31140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23" t="s">
        <v>314</v>
      </c>
      <c r="C188" s="324"/>
      <c r="D188" s="324"/>
      <c r="E188" s="403"/>
      <c r="F188" s="58">
        <v>370800</v>
      </c>
      <c r="G188" s="59"/>
      <c r="H188" s="59"/>
      <c r="I188" s="59"/>
      <c r="J188" s="60"/>
    </row>
    <row r="189" spans="1:10" ht="36" customHeight="1" x14ac:dyDescent="0.25">
      <c r="A189" s="7" t="s">
        <v>113</v>
      </c>
      <c r="B189" s="323" t="s">
        <v>197</v>
      </c>
      <c r="C189" s="324"/>
      <c r="D189" s="324"/>
      <c r="E189" s="403"/>
      <c r="F189" s="58">
        <v>370800</v>
      </c>
      <c r="G189" s="59"/>
      <c r="H189" s="59"/>
      <c r="I189" s="59"/>
      <c r="J189" s="60"/>
    </row>
    <row r="190" spans="1:10" ht="36" customHeight="1" x14ac:dyDescent="0.25">
      <c r="A190" s="7" t="s">
        <v>113</v>
      </c>
      <c r="B190" s="323" t="s">
        <v>198</v>
      </c>
      <c r="C190" s="324"/>
      <c r="D190" s="324"/>
      <c r="E190" s="403"/>
      <c r="F190" s="58">
        <v>187200</v>
      </c>
      <c r="G190" s="59"/>
      <c r="H190" s="59"/>
      <c r="I190" s="59"/>
      <c r="J190" s="60"/>
    </row>
    <row r="191" spans="1:10" ht="36" customHeight="1" x14ac:dyDescent="0.25">
      <c r="A191" s="7"/>
      <c r="B191" s="76" t="s">
        <v>199</v>
      </c>
      <c r="C191" s="77"/>
      <c r="D191" s="77"/>
      <c r="E191" s="54"/>
      <c r="F191" s="58">
        <v>61740</v>
      </c>
      <c r="G191" s="59"/>
      <c r="H191" s="59"/>
      <c r="I191" s="59"/>
      <c r="J191" s="60"/>
    </row>
    <row r="192" spans="1:10" ht="54" customHeight="1" thickBot="1" x14ac:dyDescent="0.3">
      <c r="A192" s="7"/>
      <c r="B192" s="330" t="s">
        <v>200</v>
      </c>
      <c r="C192" s="331"/>
      <c r="D192" s="331"/>
      <c r="E192" s="332"/>
      <c r="F192" s="485"/>
      <c r="G192" s="486"/>
      <c r="H192" s="486"/>
      <c r="I192" s="486"/>
      <c r="J192" s="487"/>
    </row>
    <row r="193" spans="1:10" ht="36" customHeight="1" thickBot="1" x14ac:dyDescent="0.3">
      <c r="A193" s="7"/>
      <c r="B193" s="118" t="s">
        <v>188</v>
      </c>
      <c r="C193" s="119"/>
      <c r="D193" s="119"/>
      <c r="E193" s="119"/>
      <c r="F193" s="119"/>
      <c r="G193" s="119"/>
      <c r="H193" s="119"/>
      <c r="I193" s="119"/>
      <c r="J193" s="120"/>
    </row>
    <row r="194" spans="1:10" ht="36" customHeight="1" x14ac:dyDescent="0.25">
      <c r="A194" s="7"/>
      <c r="B194" s="78" t="s">
        <v>201</v>
      </c>
      <c r="C194" s="79"/>
      <c r="D194" s="79"/>
      <c r="E194" s="36"/>
      <c r="F194" s="80">
        <v>200</v>
      </c>
      <c r="G194" s="81"/>
      <c r="H194" s="81"/>
      <c r="I194" s="81"/>
      <c r="J194" s="82"/>
    </row>
    <row r="195" spans="1:10" ht="36" customHeight="1" x14ac:dyDescent="0.25">
      <c r="A195" s="7"/>
      <c r="B195" s="76" t="s">
        <v>202</v>
      </c>
      <c r="C195" s="77"/>
      <c r="D195" s="77"/>
      <c r="E195" s="54"/>
      <c r="F195" s="67">
        <v>105</v>
      </c>
      <c r="G195" s="68"/>
      <c r="H195" s="68"/>
      <c r="I195" s="68"/>
      <c r="J195" s="69"/>
    </row>
    <row r="196" spans="1:10" ht="36" customHeight="1" x14ac:dyDescent="0.25">
      <c r="A196" s="7"/>
      <c r="B196" s="76" t="s">
        <v>203</v>
      </c>
      <c r="C196" s="77"/>
      <c r="D196" s="77"/>
      <c r="E196" s="54"/>
      <c r="F196" s="67">
        <v>105</v>
      </c>
      <c r="G196" s="68"/>
      <c r="H196" s="68"/>
      <c r="I196" s="68"/>
      <c r="J196" s="69"/>
    </row>
    <row r="197" spans="1:10" ht="36" customHeight="1" x14ac:dyDescent="0.25">
      <c r="A197" s="7"/>
      <c r="B197" s="76" t="s">
        <v>204</v>
      </c>
      <c r="C197" s="77"/>
      <c r="D197" s="77"/>
      <c r="E197" s="54"/>
      <c r="F197" s="67">
        <v>200</v>
      </c>
      <c r="G197" s="68"/>
      <c r="H197" s="68"/>
      <c r="I197" s="68"/>
      <c r="J197" s="69"/>
    </row>
    <row r="198" spans="1:10" ht="36" customHeight="1" thickBot="1" x14ac:dyDescent="0.3">
      <c r="A198" s="7"/>
      <c r="B198" s="76" t="s">
        <v>205</v>
      </c>
      <c r="C198" s="77"/>
      <c r="D198" s="77"/>
      <c r="E198" s="54"/>
      <c r="F198" s="67">
        <v>200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54" customHeight="1" thickBot="1" x14ac:dyDescent="0.3">
      <c r="A200" s="7" t="s">
        <v>111</v>
      </c>
      <c r="B200" s="161" t="s">
        <v>316</v>
      </c>
      <c r="C200" s="162"/>
      <c r="D200" s="162"/>
      <c r="E200" s="163"/>
      <c r="F200" s="101"/>
      <c r="G200" s="102"/>
      <c r="H200" s="102"/>
      <c r="I200" s="102"/>
      <c r="J200" s="103"/>
    </row>
    <row r="201" spans="1:10" ht="36" customHeight="1" thickBot="1" x14ac:dyDescent="0.3">
      <c r="A201" s="7" t="s">
        <v>111</v>
      </c>
      <c r="B201" s="449" t="s">
        <v>317</v>
      </c>
      <c r="C201" s="450"/>
      <c r="D201" s="450"/>
      <c r="E201" s="451"/>
      <c r="F201" s="339"/>
      <c r="G201" s="339"/>
      <c r="H201" s="339"/>
      <c r="I201" s="339"/>
      <c r="J201" s="340"/>
    </row>
    <row r="202" spans="1:10" ht="21" customHeight="1" x14ac:dyDescent="0.25">
      <c r="A202" s="7"/>
      <c r="B202" s="121"/>
      <c r="C202" s="122"/>
      <c r="D202" s="122"/>
      <c r="E202" s="122"/>
      <c r="F202" s="123"/>
      <c r="G202" s="123"/>
      <c r="H202" s="123"/>
      <c r="I202" s="123"/>
      <c r="J202" s="123"/>
    </row>
    <row r="203" spans="1:10" ht="67.5" customHeight="1" x14ac:dyDescent="0.25">
      <c r="A203" s="7"/>
      <c r="B203" s="124" t="s">
        <v>319</v>
      </c>
      <c r="C203" s="124"/>
      <c r="D203" s="124"/>
      <c r="E203" s="124"/>
      <c r="F203" s="124"/>
      <c r="G203" s="124"/>
      <c r="H203" s="124"/>
      <c r="I203" s="124"/>
      <c r="J203" s="124"/>
    </row>
    <row r="204" spans="1:10" ht="21" x14ac:dyDescent="0.25">
      <c r="A204" s="7" t="s">
        <v>113</v>
      </c>
      <c r="B204" s="126" t="s">
        <v>208</v>
      </c>
      <c r="C204" s="126"/>
      <c r="D204" s="126"/>
      <c r="E204" s="126"/>
      <c r="F204" s="126"/>
      <c r="G204" s="126"/>
      <c r="H204" s="126"/>
      <c r="I204" s="126"/>
      <c r="J204" s="126"/>
    </row>
    <row r="205" spans="1:10" s="172" customFormat="1" ht="20.100000000000001" customHeight="1" x14ac:dyDescent="0.25">
      <c r="B205" s="392"/>
      <c r="F205" s="393"/>
      <c r="G205" s="393"/>
      <c r="H205" s="393"/>
      <c r="I205" s="393"/>
      <c r="J205" s="393"/>
    </row>
    <row r="206" spans="1:10" s="239" customFormat="1" ht="36" customHeight="1" thickBot="1" x14ac:dyDescent="0.3">
      <c r="B206" s="240" t="s">
        <v>242</v>
      </c>
      <c r="C206" s="240"/>
      <c r="D206" s="240"/>
      <c r="E206" s="240"/>
      <c r="F206" s="240"/>
      <c r="G206" s="240"/>
      <c r="H206" s="240"/>
      <c r="I206" s="240"/>
    </row>
    <row r="207" spans="1:10" s="129" customFormat="1" ht="36" customHeight="1" thickBot="1" x14ac:dyDescent="0.3">
      <c r="B207" s="241" t="s">
        <v>243</v>
      </c>
      <c r="C207" s="242"/>
      <c r="D207" s="242"/>
      <c r="E207" s="242"/>
      <c r="F207" s="242"/>
      <c r="G207" s="242"/>
      <c r="H207" s="242"/>
      <c r="I207" s="243"/>
    </row>
    <row r="208" spans="1:10" ht="81" customHeight="1" thickBot="1" x14ac:dyDescent="0.3">
      <c r="B208" s="404" t="s">
        <v>244</v>
      </c>
      <c r="C208" s="405"/>
      <c r="D208" s="406" t="s">
        <v>245</v>
      </c>
      <c r="E208" s="407"/>
      <c r="F208" s="408"/>
      <c r="G208" s="247" t="s">
        <v>246</v>
      </c>
      <c r="H208" s="247"/>
      <c r="I208" s="248"/>
    </row>
    <row r="209" spans="1:10" ht="36" customHeight="1" x14ac:dyDescent="0.25">
      <c r="B209" s="409" t="s">
        <v>247</v>
      </c>
      <c r="C209" s="410"/>
      <c r="D209" s="411" t="s">
        <v>248</v>
      </c>
      <c r="E209" s="412"/>
      <c r="F209" s="412"/>
      <c r="G209" s="413">
        <v>1500</v>
      </c>
      <c r="H209" s="251"/>
      <c r="I209" s="253"/>
    </row>
    <row r="210" spans="1:10" ht="36" customHeight="1" x14ac:dyDescent="0.25">
      <c r="B210" s="414" t="s">
        <v>249</v>
      </c>
      <c r="C210" s="415"/>
      <c r="D210" s="416"/>
      <c r="E210" s="417"/>
      <c r="F210" s="417"/>
      <c r="G210" s="418">
        <v>1380</v>
      </c>
      <c r="H210" s="256"/>
      <c r="I210" s="258"/>
    </row>
    <row r="211" spans="1:10" ht="36" customHeight="1" x14ac:dyDescent="0.25">
      <c r="B211" s="414" t="s">
        <v>250</v>
      </c>
      <c r="C211" s="415"/>
      <c r="D211" s="416"/>
      <c r="E211" s="417"/>
      <c r="F211" s="417"/>
      <c r="G211" s="418">
        <v>1290</v>
      </c>
      <c r="H211" s="256"/>
      <c r="I211" s="258"/>
    </row>
    <row r="212" spans="1:10" ht="54" customHeight="1" thickBot="1" x14ac:dyDescent="0.3">
      <c r="B212" s="419" t="s">
        <v>251</v>
      </c>
      <c r="C212" s="420"/>
      <c r="D212" s="421"/>
      <c r="E212" s="422"/>
      <c r="F212" s="422"/>
      <c r="G212" s="423">
        <v>1170</v>
      </c>
      <c r="H212" s="424"/>
      <c r="I212" s="425"/>
    </row>
    <row r="213" spans="1:10" ht="16.5" customHeight="1" x14ac:dyDescent="0.25">
      <c r="B213" s="341"/>
      <c r="C213" s="341"/>
      <c r="D213" s="342"/>
      <c r="E213" s="342"/>
      <c r="F213" s="342"/>
      <c r="G213" s="343"/>
      <c r="H213" s="342"/>
      <c r="I213" s="342"/>
    </row>
    <row r="214" spans="1:10" ht="40.5" customHeight="1" x14ac:dyDescent="0.25">
      <c r="A214" s="7"/>
      <c r="B214" s="128" t="s">
        <v>209</v>
      </c>
      <c r="C214" s="128"/>
      <c r="D214" s="128"/>
      <c r="E214" s="128"/>
      <c r="F214" s="128"/>
      <c r="G214" s="128"/>
      <c r="H214" s="128"/>
      <c r="I214" s="128"/>
      <c r="J214" s="128"/>
    </row>
    <row r="215" spans="1:10" ht="23.25" x14ac:dyDescent="0.25">
      <c r="A215" s="344" t="s">
        <v>320</v>
      </c>
      <c r="B215" s="344"/>
      <c r="C215" s="344"/>
      <c r="D215" s="344"/>
      <c r="E215" s="344"/>
      <c r="F215" s="344"/>
      <c r="G215" s="344"/>
      <c r="H215" s="344"/>
    </row>
    <row r="216" spans="1:10" ht="25.5" x14ac:dyDescent="0.35">
      <c r="A216" s="345" t="s">
        <v>321</v>
      </c>
      <c r="B216" s="345"/>
      <c r="C216" s="345"/>
      <c r="D216" s="345"/>
      <c r="E216" s="346" t="s">
        <v>322</v>
      </c>
      <c r="F216" s="347"/>
      <c r="G216" s="347"/>
    </row>
    <row r="217" spans="1:10" ht="25.5" x14ac:dyDescent="0.35">
      <c r="A217" s="348" t="s">
        <v>323</v>
      </c>
      <c r="B217" s="348"/>
      <c r="C217" s="348"/>
      <c r="D217" s="348"/>
      <c r="E217" s="349">
        <v>1</v>
      </c>
      <c r="F217" s="347"/>
      <c r="G217" s="347"/>
    </row>
    <row r="218" spans="1:10" ht="25.5" x14ac:dyDescent="0.35">
      <c r="A218" s="348">
        <v>2</v>
      </c>
      <c r="B218" s="348"/>
      <c r="C218" s="348"/>
      <c r="D218" s="348"/>
      <c r="E218" s="350">
        <v>1.1000000000000001</v>
      </c>
      <c r="F218" s="347"/>
      <c r="G218" s="347"/>
    </row>
    <row r="219" spans="1:10" ht="25.5" x14ac:dyDescent="0.35">
      <c r="A219" s="348">
        <v>3</v>
      </c>
      <c r="B219" s="348"/>
      <c r="C219" s="348"/>
      <c r="D219" s="348"/>
      <c r="E219" s="350">
        <v>1.2</v>
      </c>
      <c r="F219" s="347"/>
      <c r="G219" s="347"/>
    </row>
    <row r="220" spans="1:10" ht="25.5" x14ac:dyDescent="0.35">
      <c r="A220" s="348" t="s">
        <v>324</v>
      </c>
      <c r="B220" s="348"/>
      <c r="C220" s="348"/>
      <c r="D220" s="348"/>
      <c r="E220" s="350">
        <v>1.25</v>
      </c>
      <c r="F220" s="347"/>
      <c r="G220" s="347"/>
    </row>
    <row r="221" spans="1:10" ht="25.5" x14ac:dyDescent="0.35">
      <c r="A221" s="348" t="s">
        <v>325</v>
      </c>
      <c r="B221" s="348"/>
      <c r="C221" s="348"/>
      <c r="D221" s="348"/>
      <c r="E221" s="350">
        <v>1.3</v>
      </c>
      <c r="F221" s="347"/>
      <c r="G221" s="347"/>
    </row>
    <row r="222" spans="1:10" ht="25.5" x14ac:dyDescent="0.35">
      <c r="A222" s="348" t="s">
        <v>326</v>
      </c>
      <c r="B222" s="348"/>
      <c r="C222" s="348"/>
      <c r="D222" s="348"/>
      <c r="E222" s="350">
        <v>1.35</v>
      </c>
      <c r="F222" s="347"/>
      <c r="G222" s="347"/>
    </row>
    <row r="223" spans="1:10" ht="25.5" x14ac:dyDescent="0.35">
      <c r="A223" s="348" t="s">
        <v>327</v>
      </c>
      <c r="B223" s="348"/>
      <c r="C223" s="348"/>
      <c r="D223" s="348"/>
      <c r="E223" s="350">
        <v>1.4</v>
      </c>
      <c r="F223" s="347"/>
      <c r="G223" s="347"/>
    </row>
    <row r="224" spans="1:10" ht="25.5" x14ac:dyDescent="0.35">
      <c r="A224" s="348" t="s">
        <v>328</v>
      </c>
      <c r="B224" s="348"/>
      <c r="C224" s="348"/>
      <c r="D224" s="348"/>
      <c r="E224" s="350">
        <v>1.45</v>
      </c>
      <c r="F224" s="347"/>
      <c r="G224" s="347"/>
    </row>
    <row r="225" spans="1:8" ht="25.5" x14ac:dyDescent="0.35">
      <c r="A225" s="348" t="s">
        <v>329</v>
      </c>
      <c r="B225" s="348"/>
      <c r="C225" s="348"/>
      <c r="D225" s="348"/>
      <c r="E225" s="350">
        <v>1.5</v>
      </c>
      <c r="F225" s="347"/>
      <c r="G225" s="347"/>
    </row>
    <row r="226" spans="1:8" ht="25.5" x14ac:dyDescent="0.35">
      <c r="A226" s="348" t="s">
        <v>330</v>
      </c>
      <c r="B226" s="348"/>
      <c r="C226" s="348"/>
      <c r="D226" s="348"/>
      <c r="E226" s="350">
        <v>2</v>
      </c>
      <c r="F226" s="347"/>
      <c r="G226" s="347"/>
    </row>
    <row r="227" spans="1:8" ht="53.25" customHeight="1" x14ac:dyDescent="0.25">
      <c r="A227" s="351" t="s">
        <v>523</v>
      </c>
      <c r="B227" s="351"/>
      <c r="C227" s="351"/>
      <c r="D227" s="351"/>
      <c r="E227" s="351"/>
      <c r="F227" s="351"/>
      <c r="G227" s="351"/>
      <c r="H227" s="351"/>
    </row>
  </sheetData>
  <sheetProtection selectLockedCells="1" selectUnlockedCells="1"/>
  <mergeCells count="412">
    <mergeCell ref="A226:D226"/>
    <mergeCell ref="A227:H227"/>
    <mergeCell ref="A220:D220"/>
    <mergeCell ref="A221:D221"/>
    <mergeCell ref="A222:D222"/>
    <mergeCell ref="A223:D223"/>
    <mergeCell ref="A224:D224"/>
    <mergeCell ref="A225:D225"/>
    <mergeCell ref="B214:J214"/>
    <mergeCell ref="A215:H215"/>
    <mergeCell ref="A216:D216"/>
    <mergeCell ref="A217:D217"/>
    <mergeCell ref="A218:D218"/>
    <mergeCell ref="A219:D219"/>
    <mergeCell ref="B209:C209"/>
    <mergeCell ref="D209:F212"/>
    <mergeCell ref="G209:I209"/>
    <mergeCell ref="B210:C210"/>
    <mergeCell ref="G210:I210"/>
    <mergeCell ref="B211:C211"/>
    <mergeCell ref="G211:I211"/>
    <mergeCell ref="B212:C212"/>
    <mergeCell ref="G212:I212"/>
    <mergeCell ref="B201:E201"/>
    <mergeCell ref="B203:J203"/>
    <mergeCell ref="B204:J204"/>
    <mergeCell ref="B206:I206"/>
    <mergeCell ref="B207:I207"/>
    <mergeCell ref="B208:C208"/>
    <mergeCell ref="D208:F208"/>
    <mergeCell ref="G208:I208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8:E178"/>
    <mergeCell ref="F178:J179"/>
    <mergeCell ref="B179:E179"/>
    <mergeCell ref="B180:E180"/>
    <mergeCell ref="F180:J180"/>
    <mergeCell ref="B181:E181"/>
    <mergeCell ref="F181:J181"/>
    <mergeCell ref="B174:E174"/>
    <mergeCell ref="F174:J175"/>
    <mergeCell ref="B175:E175"/>
    <mergeCell ref="B176:E176"/>
    <mergeCell ref="F176:J177"/>
    <mergeCell ref="B177:E177"/>
    <mergeCell ref="B170:E170"/>
    <mergeCell ref="F170:J171"/>
    <mergeCell ref="B171:E171"/>
    <mergeCell ref="B172:E172"/>
    <mergeCell ref="F172:J173"/>
    <mergeCell ref="B173:E173"/>
    <mergeCell ref="B166:E166"/>
    <mergeCell ref="F166:J166"/>
    <mergeCell ref="B167:J167"/>
    <mergeCell ref="B168:E168"/>
    <mergeCell ref="F168:J169"/>
    <mergeCell ref="B169:E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2022-03-01T03:45:52Z</dcterms:modified>
</cp:coreProperties>
</file>