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ЭтаКнига" defaultThemeVersion="153222"/>
  <mc:AlternateContent xmlns:mc="http://schemas.openxmlformats.org/markup-compatibility/2006">
    <mc:Choice Requires="x15">
      <x15ac:absPath xmlns:x15ac="http://schemas.microsoft.com/office/spreadsheetml/2010/11/ac" url="B:\УК\Коммерческий департамент\Служба продаж\Отдел трейд-маркетинга\Текущая\Прайс\!2022\01.02.2022\Технические\"/>
    </mc:Choice>
  </mc:AlternateContent>
  <bookViews>
    <workbookView xWindow="0" yWindow="0" windowWidth="28800" windowHeight="12435"/>
  </bookViews>
  <sheets>
    <sheet name="список городов" sheetId="279" r:id="rId1"/>
    <sheet name="Абакан" sheetId="280" r:id="rId2"/>
    <sheet name="Альметьевск" sheetId="281" r:id="rId3"/>
    <sheet name="Армавир" sheetId="282" r:id="rId4"/>
    <sheet name="Архангельск" sheetId="283" r:id="rId5"/>
    <sheet name="Астрахань" sheetId="284" r:id="rId6"/>
    <sheet name="Барнаул" sheetId="285" r:id="rId7"/>
    <sheet name="Белгород" sheetId="286" r:id="rId8"/>
    <sheet name="Бийск" sheetId="287" r:id="rId9"/>
    <sheet name="Благовещенск" sheetId="288" r:id="rId10"/>
    <sheet name="Братск" sheetId="289" r:id="rId11"/>
    <sheet name="Брянск" sheetId="290" r:id="rId12"/>
    <sheet name="Великий Новгород" sheetId="291" r:id="rId13"/>
    <sheet name="Владивосток" sheetId="292" r:id="rId14"/>
    <sheet name="Владимир" sheetId="293" r:id="rId15"/>
    <sheet name="Волгоград" sheetId="294" r:id="rId16"/>
    <sheet name="Вологда" sheetId="295" r:id="rId17"/>
    <sheet name="Воронеж" sheetId="296" r:id="rId18"/>
    <sheet name="Грозный" sheetId="297" r:id="rId19"/>
    <sheet name="Димитровград" sheetId="298" r:id="rId20"/>
    <sheet name="Екатеринбург" sheetId="299" r:id="rId21"/>
    <sheet name="Иваново" sheetId="300" r:id="rId22"/>
    <sheet name="Ижевск" sheetId="301" r:id="rId23"/>
    <sheet name="Йошкар-Ола" sheetId="302" r:id="rId24"/>
    <sheet name="Иркутск" sheetId="303" r:id="rId25"/>
    <sheet name="КавМинВоды" sheetId="304" r:id="rId26"/>
    <sheet name="Казань" sheetId="305" r:id="rId27"/>
    <sheet name="Калининград" sheetId="306" r:id="rId28"/>
    <sheet name="Калуга" sheetId="307" r:id="rId29"/>
    <sheet name="Каменск-Уральский" sheetId="308" r:id="rId30"/>
    <sheet name="Кемерово" sheetId="309" r:id="rId31"/>
    <sheet name="Киров" sheetId="310" r:id="rId32"/>
    <sheet name="Когалым" sheetId="311" r:id="rId33"/>
    <sheet name="Комсомольск-на-Амуре" sheetId="312" r:id="rId34"/>
    <sheet name="Кострома" sheetId="313" r:id="rId35"/>
    <sheet name="Краснодар" sheetId="314" r:id="rId36"/>
    <sheet name="Красноярск" sheetId="315" r:id="rId37"/>
    <sheet name="Курган" sheetId="316" r:id="rId38"/>
    <sheet name="Курск" sheetId="317" r:id="rId39"/>
    <sheet name="Ленинск-Кузнецкий" sheetId="318" r:id="rId40"/>
    <sheet name="Липецк" sheetId="319" r:id="rId41"/>
    <sheet name="Магнитогорск" sheetId="320" r:id="rId42"/>
    <sheet name="Майкоп" sheetId="321" r:id="rId43"/>
    <sheet name="Махачкала" sheetId="322" r:id="rId44"/>
    <sheet name="Миасс и Златоуст" sheetId="323" r:id="rId45"/>
    <sheet name="Мурманская область" sheetId="324" r:id="rId46"/>
    <sheet name="Набережные Челны" sheetId="325" r:id="rId47"/>
    <sheet name="Находка" sheetId="326" r:id="rId48"/>
    <sheet name="Нижневартовск" sheetId="327" r:id="rId49"/>
    <sheet name="Нижний Новгород" sheetId="328" r:id="rId50"/>
    <sheet name="Нижний Тагил" sheetId="329" r:id="rId51"/>
    <sheet name="Новокузнецк" sheetId="330" r:id="rId52"/>
    <sheet name="Новороссийск" sheetId="331" r:id="rId53"/>
    <sheet name="Новосибирск" sheetId="332" r:id="rId54"/>
    <sheet name="Новый Уренгой" sheetId="333" r:id="rId55"/>
    <sheet name="Норильск" sheetId="334" r:id="rId56"/>
    <sheet name="Ноябрьск" sheetId="335" r:id="rId57"/>
    <sheet name="Омск" sheetId="336" r:id="rId58"/>
    <sheet name="Орёл" sheetId="337" r:id="rId59"/>
    <sheet name="Оренбург" sheetId="338" r:id="rId60"/>
    <sheet name="Пенза" sheetId="339" r:id="rId61"/>
    <sheet name="Пермь" sheetId="340" r:id="rId62"/>
    <sheet name="Петрозаводск" sheetId="341" r:id="rId63"/>
    <sheet name="Петропавловск-Камчатский" sheetId="342" r:id="rId64"/>
    <sheet name="Псков" sheetId="343" r:id="rId65"/>
    <sheet name="Республика Алтай" sheetId="344" r:id="rId66"/>
    <sheet name="Ростов-на-Дону" sheetId="345" r:id="rId67"/>
    <sheet name="Рязань" sheetId="346" r:id="rId68"/>
    <sheet name="Самара" sheetId="347" r:id="rId69"/>
    <sheet name="Санкт-Петербург" sheetId="348" r:id="rId70"/>
    <sheet name="Саранск" sheetId="349" r:id="rId71"/>
    <sheet name="Саратов" sheetId="350" r:id="rId72"/>
    <sheet name="Смоленск" sheetId="351" r:id="rId73"/>
    <sheet name="Сочи" sheetId="352" r:id="rId74"/>
    <sheet name="Ставрополь" sheetId="353" r:id="rId75"/>
    <sheet name="Старый Оскол" sheetId="354" r:id="rId76"/>
    <sheet name="Стерлитамак" sheetId="355" r:id="rId77"/>
    <sheet name="Сургут" sheetId="356" r:id="rId78"/>
    <sheet name="Сыктывкар" sheetId="357" r:id="rId79"/>
    <sheet name="Таганрог" sheetId="358" r:id="rId80"/>
    <sheet name="Тамбов" sheetId="359" r:id="rId81"/>
    <sheet name="Тверь" sheetId="360" r:id="rId82"/>
    <sheet name="Тобольск" sheetId="361" r:id="rId83"/>
    <sheet name="Тольятти" sheetId="362" r:id="rId84"/>
    <sheet name="Томск" sheetId="363" r:id="rId85"/>
    <sheet name="Тула" sheetId="364" r:id="rId86"/>
    <sheet name="Тюмень" sheetId="365" r:id="rId87"/>
    <sheet name="Улан-Удэ" sheetId="366" r:id="rId88"/>
    <sheet name="Ульяновск" sheetId="367" r:id="rId89"/>
    <sheet name="Уссурийск" sheetId="368" r:id="rId90"/>
    <sheet name="Уфа" sheetId="369" r:id="rId91"/>
    <sheet name="Ухта" sheetId="370" r:id="rId92"/>
    <sheet name="Хабаровск" sheetId="371" r:id="rId93"/>
    <sheet name="Ханты-Мансийск" sheetId="372" r:id="rId94"/>
    <sheet name="Чебоксары" sheetId="373" r:id="rId95"/>
    <sheet name="Челябинск" sheetId="374" r:id="rId96"/>
    <sheet name="Чита" sheetId="375" r:id="rId97"/>
    <sheet name="Шерегеш" sheetId="376" r:id="rId98"/>
    <sheet name="Южно-Сахалинск" sheetId="377" r:id="rId99"/>
    <sheet name="Якутск" sheetId="378" r:id="rId100"/>
    <sheet name="Ярославль" sheetId="379" r:id="rId101"/>
    <sheet name="Москва" sheetId="380" r:id="rId10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9" i="380" l="1"/>
  <c r="F119" i="380"/>
  <c r="F18" i="380"/>
  <c r="J13" i="380"/>
  <c r="I13" i="380"/>
  <c r="G13" i="380"/>
  <c r="F13" i="380"/>
  <c r="I10" i="380"/>
  <c r="G10" i="380"/>
  <c r="J9" i="380"/>
  <c r="I9" i="380"/>
  <c r="G9" i="380"/>
  <c r="F9" i="380"/>
  <c r="B4" i="380"/>
  <c r="J107" i="379"/>
  <c r="I107" i="379"/>
  <c r="G107" i="379"/>
  <c r="F107" i="379"/>
  <c r="J104" i="379"/>
  <c r="I104" i="379"/>
  <c r="G104" i="379"/>
  <c r="F104" i="379"/>
  <c r="F64" i="379"/>
  <c r="F51" i="379"/>
  <c r="J12" i="379"/>
  <c r="I12" i="379"/>
  <c r="G12" i="379"/>
  <c r="F12" i="379"/>
  <c r="J11" i="379"/>
  <c r="I11" i="379"/>
  <c r="G11" i="379"/>
  <c r="F11" i="379"/>
  <c r="I8" i="379"/>
  <c r="G8" i="379"/>
  <c r="B4" i="379"/>
  <c r="J107" i="378"/>
  <c r="I107" i="378"/>
  <c r="G107" i="378"/>
  <c r="F107" i="378"/>
  <c r="J104" i="378"/>
  <c r="I104" i="378"/>
  <c r="G104" i="378"/>
  <c r="F104" i="378"/>
  <c r="F64" i="378"/>
  <c r="F51" i="378"/>
  <c r="F20" i="378"/>
  <c r="J12" i="378"/>
  <c r="I12" i="378"/>
  <c r="G12" i="378"/>
  <c r="F12" i="378"/>
  <c r="J11" i="378"/>
  <c r="I11" i="378"/>
  <c r="G11" i="378"/>
  <c r="F11" i="378"/>
  <c r="I8" i="378"/>
  <c r="G8" i="378"/>
  <c r="B4" i="378"/>
  <c r="J97" i="377"/>
  <c r="G97" i="377"/>
  <c r="J94" i="377"/>
  <c r="I94" i="377"/>
  <c r="G94" i="377"/>
  <c r="F94" i="377"/>
  <c r="F54" i="377"/>
  <c r="F41" i="377"/>
  <c r="F20" i="377"/>
  <c r="I11" i="377"/>
  <c r="G11" i="377"/>
  <c r="J9" i="377"/>
  <c r="I9" i="377"/>
  <c r="G9" i="377"/>
  <c r="F9" i="377"/>
  <c r="J8" i="377"/>
  <c r="I8" i="377"/>
  <c r="G8" i="377"/>
  <c r="F8" i="377"/>
  <c r="B4" i="377"/>
  <c r="F54" i="376"/>
  <c r="F41" i="376"/>
  <c r="B4" i="376"/>
  <c r="I107" i="375"/>
  <c r="J107" i="375"/>
  <c r="G107" i="375"/>
  <c r="J104" i="375"/>
  <c r="I104" i="375"/>
  <c r="F104" i="375"/>
  <c r="F64" i="375"/>
  <c r="F51" i="375"/>
  <c r="F20" i="375"/>
  <c r="J12" i="375"/>
  <c r="I12" i="375"/>
  <c r="F12" i="375"/>
  <c r="I11" i="375"/>
  <c r="J11" i="375"/>
  <c r="G11" i="375"/>
  <c r="J8" i="375"/>
  <c r="I8" i="375"/>
  <c r="G8" i="375"/>
  <c r="F8" i="375"/>
  <c r="B4" i="375"/>
  <c r="F93" i="374"/>
  <c r="F80" i="374"/>
  <c r="F54" i="374"/>
  <c r="J50" i="374"/>
  <c r="G50" i="374"/>
  <c r="F21" i="374"/>
  <c r="J13" i="374"/>
  <c r="G13" i="374"/>
  <c r="F13" i="374"/>
  <c r="I10" i="374"/>
  <c r="G10" i="374"/>
  <c r="J9" i="374"/>
  <c r="I9" i="374"/>
  <c r="F9" i="374"/>
  <c r="B4" i="374"/>
  <c r="I110" i="373"/>
  <c r="G110" i="373"/>
  <c r="J104" i="373"/>
  <c r="I104" i="373"/>
  <c r="G104" i="373"/>
  <c r="F104" i="373"/>
  <c r="F64" i="373"/>
  <c r="F51" i="373"/>
  <c r="F20" i="373"/>
  <c r="J12" i="373"/>
  <c r="G12" i="373"/>
  <c r="F12" i="373"/>
  <c r="I9" i="373"/>
  <c r="G9" i="373"/>
  <c r="J8" i="373"/>
  <c r="I8" i="373"/>
  <c r="F8" i="373"/>
  <c r="B4" i="373"/>
  <c r="I100" i="372"/>
  <c r="G100" i="372"/>
  <c r="J94" i="372"/>
  <c r="I94" i="372"/>
  <c r="G94" i="372"/>
  <c r="F94" i="372"/>
  <c r="F54" i="372"/>
  <c r="F41" i="372"/>
  <c r="F20" i="372"/>
  <c r="I12" i="372"/>
  <c r="G12" i="372"/>
  <c r="J11" i="372"/>
  <c r="I11" i="372"/>
  <c r="F11" i="372"/>
  <c r="J9" i="372"/>
  <c r="I9" i="372"/>
  <c r="G9" i="372"/>
  <c r="F9" i="372"/>
  <c r="B4" i="372"/>
  <c r="J105" i="371"/>
  <c r="G105" i="371"/>
  <c r="J102" i="371"/>
  <c r="I102" i="371"/>
  <c r="G102" i="371"/>
  <c r="F102" i="371"/>
  <c r="J99" i="371"/>
  <c r="I99" i="371"/>
  <c r="G99" i="371"/>
  <c r="F99" i="371"/>
  <c r="F59" i="371"/>
  <c r="F46" i="371"/>
  <c r="F20" i="371"/>
  <c r="J11" i="371"/>
  <c r="I11" i="371"/>
  <c r="G11" i="371"/>
  <c r="F11" i="371"/>
  <c r="J9" i="371"/>
  <c r="I9" i="371"/>
  <c r="G9" i="371"/>
  <c r="F9" i="371"/>
  <c r="J8" i="371"/>
  <c r="G8" i="371"/>
  <c r="B4" i="371"/>
  <c r="J100" i="370"/>
  <c r="I100" i="370"/>
  <c r="G100" i="370"/>
  <c r="F100" i="370"/>
  <c r="J97" i="370"/>
  <c r="I97" i="370"/>
  <c r="G97" i="370"/>
  <c r="F97" i="370"/>
  <c r="F41" i="370"/>
  <c r="F20" i="370"/>
  <c r="J12" i="370"/>
  <c r="I12" i="370"/>
  <c r="F12" i="370"/>
  <c r="I11" i="370"/>
  <c r="J11" i="370"/>
  <c r="G11" i="370"/>
  <c r="I8" i="370"/>
  <c r="J8" i="370"/>
  <c r="G8" i="370"/>
  <c r="F8" i="370"/>
  <c r="B4" i="370"/>
  <c r="F143" i="369"/>
  <c r="F130" i="369"/>
  <c r="F79" i="369"/>
  <c r="J75" i="369"/>
  <c r="I75" i="369"/>
  <c r="F75" i="369"/>
  <c r="I73" i="369"/>
  <c r="J73" i="369"/>
  <c r="G73" i="369"/>
  <c r="F21" i="369"/>
  <c r="I13" i="369"/>
  <c r="J13" i="369"/>
  <c r="G13" i="369"/>
  <c r="F13" i="369"/>
  <c r="I10" i="369"/>
  <c r="J10" i="369"/>
  <c r="G10" i="369"/>
  <c r="J9" i="369"/>
  <c r="I9" i="369"/>
  <c r="F9" i="369"/>
  <c r="B4" i="369"/>
  <c r="I100" i="368"/>
  <c r="J100" i="368"/>
  <c r="G100" i="368"/>
  <c r="J94" i="368"/>
  <c r="I94" i="368"/>
  <c r="G94" i="368"/>
  <c r="F94" i="368"/>
  <c r="F54" i="368"/>
  <c r="F41" i="368"/>
  <c r="F20" i="368"/>
  <c r="I12" i="368"/>
  <c r="J12" i="368"/>
  <c r="G12" i="368"/>
  <c r="J11" i="368"/>
  <c r="I11" i="368"/>
  <c r="F11" i="368"/>
  <c r="J9" i="368"/>
  <c r="G9" i="368"/>
  <c r="F9" i="368"/>
  <c r="B4" i="368"/>
  <c r="J100" i="367"/>
  <c r="G100" i="367"/>
  <c r="J97" i="367"/>
  <c r="I97" i="367"/>
  <c r="G97" i="367"/>
  <c r="F97" i="367"/>
  <c r="J94" i="367"/>
  <c r="I94" i="367"/>
  <c r="G94" i="367"/>
  <c r="F94" i="367"/>
  <c r="F54" i="367"/>
  <c r="F41" i="367"/>
  <c r="F20" i="367"/>
  <c r="J12" i="367"/>
  <c r="G12" i="367"/>
  <c r="J9" i="367"/>
  <c r="I9" i="367"/>
  <c r="G9" i="367"/>
  <c r="F9" i="367"/>
  <c r="J8" i="367"/>
  <c r="I8" i="367"/>
  <c r="G8" i="367"/>
  <c r="F8" i="367"/>
  <c r="B4" i="367"/>
  <c r="I120" i="366"/>
  <c r="G120" i="366"/>
  <c r="J114" i="366"/>
  <c r="G114" i="366"/>
  <c r="F74" i="366"/>
  <c r="F61" i="366"/>
  <c r="F20" i="366"/>
  <c r="I12" i="366"/>
  <c r="G12" i="366"/>
  <c r="J11" i="366"/>
  <c r="I11" i="366"/>
  <c r="F11" i="366"/>
  <c r="J9" i="366"/>
  <c r="I9" i="366"/>
  <c r="G9" i="366"/>
  <c r="F9" i="366"/>
  <c r="B4" i="366"/>
  <c r="J130" i="365"/>
  <c r="G130" i="365"/>
  <c r="J127" i="365"/>
  <c r="I127" i="365"/>
  <c r="G127" i="365"/>
  <c r="F127" i="365"/>
  <c r="J124" i="365"/>
  <c r="I124" i="365"/>
  <c r="G124" i="365"/>
  <c r="F124" i="365"/>
  <c r="F84" i="365"/>
  <c r="F71" i="365"/>
  <c r="F20" i="365"/>
  <c r="J12" i="365"/>
  <c r="I12" i="365"/>
  <c r="G12" i="365"/>
  <c r="F12" i="365"/>
  <c r="J11" i="365"/>
  <c r="I11" i="365"/>
  <c r="G11" i="365"/>
  <c r="F11" i="365"/>
  <c r="J9" i="365"/>
  <c r="G9" i="365"/>
  <c r="B4" i="365"/>
  <c r="J101" i="364"/>
  <c r="G101" i="364"/>
  <c r="J98" i="364"/>
  <c r="I98" i="364"/>
  <c r="G98" i="364"/>
  <c r="F98" i="364"/>
  <c r="J94" i="364"/>
  <c r="I94" i="364"/>
  <c r="G94" i="364"/>
  <c r="F94" i="364"/>
  <c r="F54" i="364"/>
  <c r="F41" i="364"/>
  <c r="F20" i="364"/>
  <c r="J11" i="364"/>
  <c r="I11" i="364"/>
  <c r="G11" i="364"/>
  <c r="F11" i="364"/>
  <c r="J9" i="364"/>
  <c r="I9" i="364"/>
  <c r="G9" i="364"/>
  <c r="F9" i="364"/>
  <c r="J8" i="364"/>
  <c r="G8" i="364"/>
  <c r="B4" i="364"/>
  <c r="F54" i="363"/>
  <c r="F41" i="363"/>
  <c r="F20" i="363"/>
  <c r="B4" i="363"/>
  <c r="F83" i="362"/>
  <c r="F70" i="362"/>
  <c r="F49" i="362"/>
  <c r="J45" i="362"/>
  <c r="I45" i="362"/>
  <c r="F45" i="362"/>
  <c r="I43" i="362"/>
  <c r="J43" i="362"/>
  <c r="G43" i="362"/>
  <c r="F43" i="362"/>
  <c r="F21" i="362"/>
  <c r="I13" i="362"/>
  <c r="J13" i="362"/>
  <c r="G13" i="362"/>
  <c r="F13" i="362"/>
  <c r="J12" i="362"/>
  <c r="I12" i="362"/>
  <c r="F12" i="362"/>
  <c r="I10" i="362"/>
  <c r="J10" i="362"/>
  <c r="G10" i="362"/>
  <c r="B4" i="362"/>
  <c r="J100" i="361"/>
  <c r="G100" i="361"/>
  <c r="J97" i="361"/>
  <c r="I97" i="361"/>
  <c r="G97" i="361"/>
  <c r="F97" i="361"/>
  <c r="J94" i="361"/>
  <c r="I94" i="361"/>
  <c r="G94" i="361"/>
  <c r="F94" i="361"/>
  <c r="F54" i="361"/>
  <c r="F41" i="361"/>
  <c r="F20" i="361"/>
  <c r="J12" i="361"/>
  <c r="G12" i="361"/>
  <c r="J9" i="361"/>
  <c r="I9" i="361"/>
  <c r="G9" i="361"/>
  <c r="F9" i="361"/>
  <c r="J8" i="361"/>
  <c r="I8" i="361"/>
  <c r="G8" i="361"/>
  <c r="F8" i="361"/>
  <c r="B4" i="361"/>
  <c r="J94" i="360"/>
  <c r="G94" i="360"/>
  <c r="F54" i="360"/>
  <c r="F41" i="360"/>
  <c r="I12" i="360"/>
  <c r="G12" i="360"/>
  <c r="J11" i="360"/>
  <c r="I11" i="360"/>
  <c r="F11" i="360"/>
  <c r="J9" i="360"/>
  <c r="I9" i="360"/>
  <c r="G9" i="360"/>
  <c r="F9" i="360"/>
  <c r="B4" i="360"/>
  <c r="J100" i="359"/>
  <c r="G100" i="359"/>
  <c r="J97" i="359"/>
  <c r="I97" i="359"/>
  <c r="G97" i="359"/>
  <c r="F97" i="359"/>
  <c r="J94" i="359"/>
  <c r="I94" i="359"/>
  <c r="G94" i="359"/>
  <c r="F94" i="359"/>
  <c r="F54" i="359"/>
  <c r="F41" i="359"/>
  <c r="F20" i="359"/>
  <c r="J12" i="359"/>
  <c r="G12" i="359"/>
  <c r="J9" i="359"/>
  <c r="I9" i="359"/>
  <c r="G9" i="359"/>
  <c r="F9" i="359"/>
  <c r="J8" i="359"/>
  <c r="I8" i="359"/>
  <c r="G8" i="359"/>
  <c r="F8" i="359"/>
  <c r="B4" i="359"/>
  <c r="F54" i="358"/>
  <c r="F41" i="358"/>
  <c r="F20" i="358"/>
  <c r="B4" i="358"/>
  <c r="J100" i="357"/>
  <c r="I100" i="357"/>
  <c r="F100" i="357"/>
  <c r="I97" i="357"/>
  <c r="J97" i="357"/>
  <c r="G97" i="357"/>
  <c r="F41" i="357"/>
  <c r="F20" i="357"/>
  <c r="J12" i="357"/>
  <c r="I12" i="357"/>
  <c r="F12" i="357"/>
  <c r="I11" i="357"/>
  <c r="J11" i="357"/>
  <c r="G11" i="357"/>
  <c r="I8" i="357"/>
  <c r="J8" i="357"/>
  <c r="G8" i="357"/>
  <c r="F8" i="357"/>
  <c r="B4" i="357"/>
  <c r="J97" i="356"/>
  <c r="G97" i="356"/>
  <c r="F97" i="356"/>
  <c r="J94" i="356"/>
  <c r="I94" i="356"/>
  <c r="F94" i="356"/>
  <c r="F54" i="356"/>
  <c r="F41" i="356"/>
  <c r="F20" i="356"/>
  <c r="I11" i="356"/>
  <c r="G11" i="356"/>
  <c r="J9" i="356"/>
  <c r="I9" i="356"/>
  <c r="G9" i="356"/>
  <c r="F9" i="356"/>
  <c r="J8" i="356"/>
  <c r="I8" i="356"/>
  <c r="G8" i="356"/>
  <c r="F8" i="356"/>
  <c r="B4" i="356"/>
  <c r="I107" i="355"/>
  <c r="G107" i="355"/>
  <c r="F51" i="355"/>
  <c r="F20" i="355"/>
  <c r="I11" i="355"/>
  <c r="J11" i="355"/>
  <c r="G11" i="355"/>
  <c r="J9" i="355"/>
  <c r="I9" i="355"/>
  <c r="F9" i="355"/>
  <c r="I8" i="355"/>
  <c r="J8" i="355"/>
  <c r="G8" i="355"/>
  <c r="F8" i="355"/>
  <c r="B4" i="355"/>
  <c r="F54" i="354"/>
  <c r="F41" i="354"/>
  <c r="F20" i="354"/>
  <c r="I11" i="354"/>
  <c r="J11" i="354"/>
  <c r="G11" i="354"/>
  <c r="J9" i="354"/>
  <c r="I9" i="354"/>
  <c r="F9" i="354"/>
  <c r="J8" i="354"/>
  <c r="I8" i="354"/>
  <c r="G8" i="354"/>
  <c r="F8" i="354"/>
  <c r="B4" i="354"/>
  <c r="J101" i="353"/>
  <c r="I101" i="353"/>
  <c r="F101" i="353"/>
  <c r="J98" i="353"/>
  <c r="I98" i="353"/>
  <c r="G98" i="353"/>
  <c r="F98" i="353"/>
  <c r="F41" i="353"/>
  <c r="F20" i="353"/>
  <c r="I12" i="353"/>
  <c r="J12" i="353"/>
  <c r="G12" i="353"/>
  <c r="I9" i="353"/>
  <c r="J9" i="353"/>
  <c r="G9" i="353"/>
  <c r="F9" i="353"/>
  <c r="J8" i="353"/>
  <c r="I8" i="353"/>
  <c r="F8" i="353"/>
  <c r="B4" i="353"/>
  <c r="J109" i="352"/>
  <c r="G109" i="352"/>
  <c r="F109" i="352"/>
  <c r="F69" i="352"/>
  <c r="F56" i="352"/>
  <c r="F20" i="352"/>
  <c r="I11" i="352"/>
  <c r="G11" i="352"/>
  <c r="J9" i="352"/>
  <c r="I9" i="352"/>
  <c r="G9" i="352"/>
  <c r="F9" i="352"/>
  <c r="J8" i="352"/>
  <c r="I8" i="352"/>
  <c r="G8" i="352"/>
  <c r="F8" i="352"/>
  <c r="B4" i="352"/>
  <c r="I97" i="351"/>
  <c r="G97" i="351"/>
  <c r="F41" i="351"/>
  <c r="F20" i="351"/>
  <c r="J12" i="351"/>
  <c r="I12" i="351"/>
  <c r="F12" i="351"/>
  <c r="I11" i="351"/>
  <c r="J11" i="351"/>
  <c r="G11" i="351"/>
  <c r="I8" i="351"/>
  <c r="J8" i="351"/>
  <c r="G8" i="351"/>
  <c r="B4" i="351"/>
  <c r="J97" i="350"/>
  <c r="G97" i="350"/>
  <c r="J94" i="350"/>
  <c r="I94" i="350"/>
  <c r="G94" i="350"/>
  <c r="F94" i="350"/>
  <c r="F54" i="350"/>
  <c r="F41" i="350"/>
  <c r="F20" i="350"/>
  <c r="J11" i="350"/>
  <c r="I11" i="350"/>
  <c r="G11" i="350"/>
  <c r="F11" i="350"/>
  <c r="J9" i="350"/>
  <c r="I9" i="350"/>
  <c r="G9" i="350"/>
  <c r="F9" i="350"/>
  <c r="J8" i="350"/>
  <c r="G8" i="350"/>
  <c r="B4" i="350"/>
  <c r="J97" i="349"/>
  <c r="I97" i="349"/>
  <c r="G97" i="349"/>
  <c r="F97" i="349"/>
  <c r="F41" i="349"/>
  <c r="F20" i="349"/>
  <c r="J12" i="349"/>
  <c r="I12" i="349"/>
  <c r="G12" i="349"/>
  <c r="F12" i="349"/>
  <c r="J11" i="349"/>
  <c r="G11" i="349"/>
  <c r="J8" i="349"/>
  <c r="I8" i="349"/>
  <c r="G8" i="349"/>
  <c r="F8" i="349"/>
  <c r="B4" i="349"/>
  <c r="F98" i="348"/>
  <c r="F85" i="348"/>
  <c r="F57" i="348"/>
  <c r="J53" i="348"/>
  <c r="G53" i="348"/>
  <c r="F22" i="348"/>
  <c r="J14" i="348"/>
  <c r="I14" i="348"/>
  <c r="G14" i="348"/>
  <c r="F14" i="348"/>
  <c r="J13" i="348"/>
  <c r="I13" i="348"/>
  <c r="G13" i="348"/>
  <c r="F13" i="348"/>
  <c r="J11" i="348"/>
  <c r="G11" i="348"/>
  <c r="B4" i="348"/>
  <c r="F85" i="347"/>
  <c r="F72" i="347"/>
  <c r="F50" i="347"/>
  <c r="J46" i="347"/>
  <c r="I46" i="347"/>
  <c r="G46" i="347"/>
  <c r="F46" i="347"/>
  <c r="J44" i="347"/>
  <c r="G44" i="347"/>
  <c r="F21" i="347"/>
  <c r="J13" i="347"/>
  <c r="I13" i="347"/>
  <c r="G13" i="347"/>
  <c r="F13" i="347"/>
  <c r="J12" i="347"/>
  <c r="G12" i="347"/>
  <c r="J9" i="347"/>
  <c r="I9" i="347"/>
  <c r="G9" i="347"/>
  <c r="F9" i="347"/>
  <c r="B4" i="347"/>
  <c r="F54" i="346"/>
  <c r="F41" i="346"/>
  <c r="J12" i="346"/>
  <c r="I12" i="346"/>
  <c r="F12" i="346"/>
  <c r="I11" i="346"/>
  <c r="J11" i="346"/>
  <c r="G11" i="346"/>
  <c r="I8" i="346"/>
  <c r="J8" i="346"/>
  <c r="G8" i="346"/>
  <c r="F8" i="346"/>
  <c r="B4" i="346"/>
  <c r="J117" i="345"/>
  <c r="G117" i="345"/>
  <c r="J114" i="345"/>
  <c r="I114" i="345"/>
  <c r="F114" i="345"/>
  <c r="F74" i="345"/>
  <c r="F61" i="345"/>
  <c r="F20" i="345"/>
  <c r="I11" i="345"/>
  <c r="G11" i="345"/>
  <c r="J9" i="345"/>
  <c r="I9" i="345"/>
  <c r="F9" i="345"/>
  <c r="J8" i="345"/>
  <c r="G8" i="345"/>
  <c r="B4" i="345"/>
  <c r="J100" i="344"/>
  <c r="I100" i="344"/>
  <c r="F100" i="344"/>
  <c r="I97" i="344"/>
  <c r="J97" i="344"/>
  <c r="G97" i="344"/>
  <c r="F41" i="344"/>
  <c r="F20" i="344"/>
  <c r="J12" i="344"/>
  <c r="I12" i="344"/>
  <c r="F12" i="344"/>
  <c r="I11" i="344"/>
  <c r="J11" i="344"/>
  <c r="G11" i="344"/>
  <c r="I8" i="344"/>
  <c r="J8" i="344"/>
  <c r="G8" i="344"/>
  <c r="B4" i="344"/>
  <c r="J97" i="343"/>
  <c r="G97" i="343"/>
  <c r="J94" i="343"/>
  <c r="I94" i="343"/>
  <c r="F94" i="343"/>
  <c r="F54" i="343"/>
  <c r="F41" i="343"/>
  <c r="F20" i="343"/>
  <c r="I11" i="343"/>
  <c r="G11" i="343"/>
  <c r="J9" i="343"/>
  <c r="I9" i="343"/>
  <c r="F9" i="343"/>
  <c r="J8" i="343"/>
  <c r="G8" i="343"/>
  <c r="B4" i="343"/>
  <c r="I97" i="342"/>
  <c r="J97" i="342"/>
  <c r="G97" i="342"/>
  <c r="F97" i="342"/>
  <c r="F41" i="342"/>
  <c r="F20" i="342"/>
  <c r="J12" i="342"/>
  <c r="I12" i="342"/>
  <c r="F12" i="342"/>
  <c r="I11" i="342"/>
  <c r="J11" i="342"/>
  <c r="G11" i="342"/>
  <c r="I8" i="342"/>
  <c r="J8" i="342"/>
  <c r="G8" i="342"/>
  <c r="B4" i="342"/>
  <c r="J97" i="341"/>
  <c r="I97" i="341"/>
  <c r="G97" i="341"/>
  <c r="F97" i="341"/>
  <c r="J94" i="341"/>
  <c r="I94" i="341"/>
  <c r="F94" i="341"/>
  <c r="F54" i="341"/>
  <c r="F41" i="341"/>
  <c r="F20" i="341"/>
  <c r="J12" i="341"/>
  <c r="G12" i="341"/>
  <c r="I9" i="341"/>
  <c r="G9" i="341"/>
  <c r="J8" i="341"/>
  <c r="I8" i="341"/>
  <c r="F8" i="341"/>
  <c r="B4" i="341"/>
  <c r="F148" i="340"/>
  <c r="F130" i="340"/>
  <c r="F79" i="340"/>
  <c r="J75" i="340"/>
  <c r="G75" i="340"/>
  <c r="F21" i="340"/>
  <c r="I12" i="340"/>
  <c r="G12" i="340"/>
  <c r="J10" i="340"/>
  <c r="I10" i="340"/>
  <c r="F10" i="340"/>
  <c r="J8" i="340"/>
  <c r="G8" i="340"/>
  <c r="F8" i="340"/>
  <c r="B4" i="340"/>
  <c r="F54" i="339"/>
  <c r="F41" i="339"/>
  <c r="F20" i="339"/>
  <c r="B4" i="339"/>
  <c r="I100" i="338"/>
  <c r="J100" i="338"/>
  <c r="G100" i="338"/>
  <c r="J97" i="338"/>
  <c r="I97" i="338"/>
  <c r="F97" i="338"/>
  <c r="F57" i="338"/>
  <c r="F44" i="338"/>
  <c r="F23" i="338"/>
  <c r="J12" i="338"/>
  <c r="I12" i="338"/>
  <c r="F12" i="338"/>
  <c r="I11" i="338"/>
  <c r="J11" i="338"/>
  <c r="G11" i="338"/>
  <c r="I8" i="338"/>
  <c r="J8" i="338"/>
  <c r="G8" i="338"/>
  <c r="F8" i="338"/>
  <c r="B4" i="338"/>
  <c r="I97" i="337"/>
  <c r="J97" i="337"/>
  <c r="G97" i="337"/>
  <c r="J94" i="337"/>
  <c r="I94" i="337"/>
  <c r="F94" i="337"/>
  <c r="F54" i="337"/>
  <c r="F41" i="337"/>
  <c r="F20" i="337"/>
  <c r="I11" i="337"/>
  <c r="G11" i="337"/>
  <c r="J9" i="337"/>
  <c r="I9" i="337"/>
  <c r="G9" i="337"/>
  <c r="F9" i="337"/>
  <c r="J8" i="337"/>
  <c r="G8" i="337"/>
  <c r="F8" i="337"/>
  <c r="B4" i="337"/>
  <c r="F118" i="336"/>
  <c r="F105" i="336"/>
  <c r="F79" i="336"/>
  <c r="J75" i="336"/>
  <c r="I75" i="336"/>
  <c r="G75" i="336"/>
  <c r="F75" i="336"/>
  <c r="J73" i="336"/>
  <c r="I73" i="336"/>
  <c r="G73" i="336"/>
  <c r="F73" i="336"/>
  <c r="F21" i="336"/>
  <c r="J13" i="336"/>
  <c r="I13" i="336"/>
  <c r="F13" i="336"/>
  <c r="J12" i="336"/>
  <c r="G12" i="336"/>
  <c r="I9" i="336"/>
  <c r="G9" i="336"/>
  <c r="B4" i="336"/>
  <c r="J100" i="335"/>
  <c r="G100" i="335"/>
  <c r="J97" i="335"/>
  <c r="I97" i="335"/>
  <c r="F97" i="335"/>
  <c r="F57" i="335"/>
  <c r="F44" i="335"/>
  <c r="F23" i="335"/>
  <c r="J12" i="335"/>
  <c r="I12" i="335"/>
  <c r="F12" i="335"/>
  <c r="J11" i="335"/>
  <c r="G11" i="335"/>
  <c r="F11" i="335"/>
  <c r="I8" i="335"/>
  <c r="G8" i="335"/>
  <c r="B4" i="335"/>
  <c r="J107" i="334"/>
  <c r="G107" i="334"/>
  <c r="J104" i="334"/>
  <c r="I104" i="334"/>
  <c r="G104" i="334"/>
  <c r="F104" i="334"/>
  <c r="F64" i="334"/>
  <c r="F51" i="334"/>
  <c r="F20" i="334"/>
  <c r="I12" i="334"/>
  <c r="J12" i="334"/>
  <c r="G12" i="334"/>
  <c r="J11" i="334"/>
  <c r="I11" i="334"/>
  <c r="G11" i="334"/>
  <c r="F11" i="334"/>
  <c r="J9" i="334"/>
  <c r="I9" i="334"/>
  <c r="G9" i="334"/>
  <c r="F9" i="334"/>
  <c r="B4" i="334"/>
  <c r="J100" i="333"/>
  <c r="I100" i="333"/>
  <c r="G100" i="333"/>
  <c r="F100" i="333"/>
  <c r="I97" i="333"/>
  <c r="G97" i="333"/>
  <c r="F44" i="333"/>
  <c r="F23" i="333"/>
  <c r="I12" i="333"/>
  <c r="G12" i="333"/>
  <c r="J11" i="333"/>
  <c r="I11" i="333"/>
  <c r="G11" i="333"/>
  <c r="F11" i="333"/>
  <c r="J9" i="333"/>
  <c r="I9" i="333"/>
  <c r="G9" i="333"/>
  <c r="F9" i="333"/>
  <c r="B4" i="333"/>
  <c r="F83" i="332"/>
  <c r="F70" i="332"/>
  <c r="F49" i="332"/>
  <c r="I45" i="332"/>
  <c r="G45" i="332"/>
  <c r="J43" i="332"/>
  <c r="I43" i="332"/>
  <c r="G43" i="332"/>
  <c r="F43" i="332"/>
  <c r="F21" i="332"/>
  <c r="I12" i="332"/>
  <c r="G12" i="332"/>
  <c r="J10" i="332"/>
  <c r="I10" i="332"/>
  <c r="G10" i="332"/>
  <c r="F10" i="332"/>
  <c r="J9" i="332"/>
  <c r="I9" i="332"/>
  <c r="G9" i="332"/>
  <c r="F9" i="332"/>
  <c r="B4" i="332"/>
  <c r="I107" i="331"/>
  <c r="G107" i="331"/>
  <c r="F64" i="331"/>
  <c r="F20" i="331"/>
  <c r="I11" i="331"/>
  <c r="G11" i="331"/>
  <c r="J9" i="331"/>
  <c r="I9" i="331"/>
  <c r="G9" i="331"/>
  <c r="F9" i="331"/>
  <c r="J8" i="331"/>
  <c r="I8" i="331"/>
  <c r="G8" i="331"/>
  <c r="F8" i="331"/>
  <c r="B4" i="331"/>
  <c r="J100" i="330"/>
  <c r="I100" i="330"/>
  <c r="G100" i="330"/>
  <c r="F100" i="330"/>
  <c r="I97" i="330"/>
  <c r="G97" i="330"/>
  <c r="F54" i="330"/>
  <c r="F20" i="330"/>
  <c r="J12" i="330"/>
  <c r="I12" i="330"/>
  <c r="G12" i="330"/>
  <c r="F12" i="330"/>
  <c r="J11" i="330"/>
  <c r="I11" i="330"/>
  <c r="G11" i="330"/>
  <c r="F11" i="330"/>
  <c r="I8" i="330"/>
  <c r="G8" i="330"/>
  <c r="B4" i="330"/>
  <c r="J97" i="329"/>
  <c r="I97" i="329"/>
  <c r="G97" i="329"/>
  <c r="F97" i="329"/>
  <c r="J94" i="329"/>
  <c r="I94" i="329"/>
  <c r="G94" i="329"/>
  <c r="F94" i="329"/>
  <c r="F54" i="329"/>
  <c r="F41" i="329"/>
  <c r="F20" i="329"/>
  <c r="I11" i="329"/>
  <c r="G11" i="329"/>
  <c r="J9" i="329"/>
  <c r="I9" i="329"/>
  <c r="G9" i="329"/>
  <c r="F9" i="329"/>
  <c r="J8" i="329"/>
  <c r="I8" i="329"/>
  <c r="G8" i="329"/>
  <c r="F8" i="329"/>
  <c r="B4" i="329"/>
  <c r="F103" i="328"/>
  <c r="F59" i="328"/>
  <c r="J55" i="328"/>
  <c r="I55" i="328"/>
  <c r="G55" i="328"/>
  <c r="F55" i="328"/>
  <c r="J53" i="328"/>
  <c r="I53" i="328"/>
  <c r="G53" i="328"/>
  <c r="F53" i="328"/>
  <c r="F21" i="328"/>
  <c r="J13" i="328"/>
  <c r="I13" i="328"/>
  <c r="G13" i="328"/>
  <c r="F13" i="328"/>
  <c r="I10" i="328"/>
  <c r="G10" i="328"/>
  <c r="J9" i="328"/>
  <c r="I9" i="328"/>
  <c r="G9" i="328"/>
  <c r="F9" i="328"/>
  <c r="B4" i="328"/>
  <c r="I102" i="327"/>
  <c r="G102" i="327"/>
  <c r="I98" i="327"/>
  <c r="G98" i="327"/>
  <c r="I94" i="327"/>
  <c r="G94" i="327"/>
  <c r="F41" i="327"/>
  <c r="F20" i="327"/>
  <c r="J12" i="327"/>
  <c r="I12" i="327"/>
  <c r="G12" i="327"/>
  <c r="F12" i="327"/>
  <c r="I9" i="327"/>
  <c r="G9" i="327"/>
  <c r="J8" i="327"/>
  <c r="I8" i="327"/>
  <c r="G8" i="327"/>
  <c r="F8" i="327"/>
  <c r="B4" i="327"/>
  <c r="I100" i="326"/>
  <c r="G100" i="326"/>
  <c r="J94" i="326"/>
  <c r="I94" i="326"/>
  <c r="G94" i="326"/>
  <c r="F94" i="326"/>
  <c r="F54" i="326"/>
  <c r="F41" i="326"/>
  <c r="F20" i="326"/>
  <c r="I12" i="326"/>
  <c r="G12" i="326"/>
  <c r="J11" i="326"/>
  <c r="I11" i="326"/>
  <c r="F11" i="326"/>
  <c r="J9" i="326"/>
  <c r="I9" i="326"/>
  <c r="G9" i="326"/>
  <c r="F9" i="326"/>
  <c r="B4" i="326"/>
  <c r="J97" i="325"/>
  <c r="I97" i="325"/>
  <c r="F97" i="325"/>
  <c r="I94" i="325"/>
  <c r="G94" i="325"/>
  <c r="F54" i="325"/>
  <c r="F41" i="325"/>
  <c r="F20" i="325"/>
  <c r="J12" i="325"/>
  <c r="G12" i="325"/>
  <c r="J9" i="325"/>
  <c r="I9" i="325"/>
  <c r="G9" i="325"/>
  <c r="F9" i="325"/>
  <c r="J8" i="325"/>
  <c r="I8" i="325"/>
  <c r="G8" i="325"/>
  <c r="F8" i="325"/>
  <c r="B4" i="325"/>
  <c r="I100" i="324"/>
  <c r="G100" i="324"/>
  <c r="J94" i="324"/>
  <c r="G94" i="324"/>
  <c r="F54" i="324"/>
  <c r="F41" i="324"/>
  <c r="F20" i="324"/>
  <c r="I12" i="324"/>
  <c r="G12" i="324"/>
  <c r="J11" i="324"/>
  <c r="I11" i="324"/>
  <c r="F11" i="324"/>
  <c r="J9" i="324"/>
  <c r="I9" i="324"/>
  <c r="G9" i="324"/>
  <c r="F9" i="324"/>
  <c r="B4" i="324"/>
  <c r="J100" i="323"/>
  <c r="G100" i="323"/>
  <c r="J97" i="323"/>
  <c r="I97" i="323"/>
  <c r="G97" i="323"/>
  <c r="F97" i="323"/>
  <c r="J94" i="323"/>
  <c r="I94" i="323"/>
  <c r="G94" i="323"/>
  <c r="F94" i="323"/>
  <c r="F54" i="323"/>
  <c r="F41" i="323"/>
  <c r="F20" i="323"/>
  <c r="J12" i="323"/>
  <c r="G12" i="323"/>
  <c r="J9" i="323"/>
  <c r="I9" i="323"/>
  <c r="G9" i="323"/>
  <c r="F9" i="323"/>
  <c r="J8" i="323"/>
  <c r="I8" i="323"/>
  <c r="G8" i="323"/>
  <c r="F8" i="323"/>
  <c r="B4" i="323"/>
  <c r="J93" i="322"/>
  <c r="G93" i="322"/>
  <c r="F93" i="322"/>
  <c r="F53" i="322"/>
  <c r="F40" i="322"/>
  <c r="F20" i="322"/>
  <c r="I11" i="322"/>
  <c r="G11" i="322"/>
  <c r="J9" i="322"/>
  <c r="I9" i="322"/>
  <c r="G9" i="322"/>
  <c r="F9" i="322"/>
  <c r="J8" i="322"/>
  <c r="I8" i="322"/>
  <c r="G8" i="322"/>
  <c r="F8" i="322"/>
  <c r="B4" i="322"/>
  <c r="J93" i="321"/>
  <c r="G93" i="321"/>
  <c r="F54" i="321"/>
  <c r="F41" i="321"/>
  <c r="F20" i="321"/>
  <c r="I11" i="321"/>
  <c r="G11" i="321"/>
  <c r="J9" i="321"/>
  <c r="I9" i="321"/>
  <c r="F9" i="321"/>
  <c r="J8" i="321"/>
  <c r="I8" i="321"/>
  <c r="G8" i="321"/>
  <c r="F8" i="321"/>
  <c r="B4" i="321"/>
  <c r="J96" i="320"/>
  <c r="I96" i="320"/>
  <c r="G96" i="320"/>
  <c r="F96" i="320"/>
  <c r="F40" i="320"/>
  <c r="F19" i="320"/>
  <c r="I13" i="320"/>
  <c r="J13" i="320"/>
  <c r="G13" i="320"/>
  <c r="J11" i="320"/>
  <c r="I11" i="320"/>
  <c r="F11" i="320"/>
  <c r="I10" i="320"/>
  <c r="J10" i="320"/>
  <c r="G10" i="320"/>
  <c r="I7" i="320"/>
  <c r="J7" i="320"/>
  <c r="G7" i="320"/>
  <c r="B4" i="320"/>
  <c r="J97" i="319"/>
  <c r="I97" i="319"/>
  <c r="G97" i="319"/>
  <c r="F97" i="319"/>
  <c r="J94" i="319"/>
  <c r="I94" i="319"/>
  <c r="G94" i="319"/>
  <c r="F94" i="319"/>
  <c r="F54" i="319"/>
  <c r="F41" i="319"/>
  <c r="F20" i="319"/>
  <c r="I11" i="319"/>
  <c r="G11" i="319"/>
  <c r="J9" i="319"/>
  <c r="I9" i="319"/>
  <c r="F9" i="319"/>
  <c r="J8" i="319"/>
  <c r="G8" i="319"/>
  <c r="F8" i="319"/>
  <c r="B4" i="319"/>
  <c r="J100" i="318"/>
  <c r="I100" i="318"/>
  <c r="F100" i="318"/>
  <c r="I97" i="318"/>
  <c r="J97" i="318"/>
  <c r="G97" i="318"/>
  <c r="F41" i="318"/>
  <c r="F20" i="318"/>
  <c r="J12" i="318"/>
  <c r="I12" i="318"/>
  <c r="F12" i="318"/>
  <c r="I11" i="318"/>
  <c r="J11" i="318"/>
  <c r="G11" i="318"/>
  <c r="I8" i="318"/>
  <c r="J8" i="318"/>
  <c r="G8" i="318"/>
  <c r="F8" i="318"/>
  <c r="B4" i="318"/>
  <c r="I97" i="317"/>
  <c r="J97" i="317"/>
  <c r="G97" i="317"/>
  <c r="J94" i="317"/>
  <c r="I94" i="317"/>
  <c r="F94" i="317"/>
  <c r="F54" i="317"/>
  <c r="F41" i="317"/>
  <c r="F20" i="317"/>
  <c r="I11" i="317"/>
  <c r="J11" i="317"/>
  <c r="G11" i="317"/>
  <c r="J9" i="317"/>
  <c r="I9" i="317"/>
  <c r="F9" i="317"/>
  <c r="I8" i="317"/>
  <c r="J8" i="317"/>
  <c r="G8" i="317"/>
  <c r="F8" i="317"/>
  <c r="B4" i="317"/>
  <c r="J102" i="316"/>
  <c r="I102" i="316"/>
  <c r="F102" i="316"/>
  <c r="J98" i="316"/>
  <c r="I98" i="316"/>
  <c r="F98" i="316"/>
  <c r="J94" i="316"/>
  <c r="I94" i="316"/>
  <c r="F94" i="316"/>
  <c r="F54" i="316"/>
  <c r="F41" i="316"/>
  <c r="F20" i="316"/>
  <c r="I11" i="316"/>
  <c r="J11" i="316"/>
  <c r="G11" i="316"/>
  <c r="F11" i="316"/>
  <c r="J9" i="316"/>
  <c r="I9" i="316"/>
  <c r="F9" i="316"/>
  <c r="I8" i="316"/>
  <c r="J8" i="316"/>
  <c r="G8" i="316"/>
  <c r="F8" i="316"/>
  <c r="B4" i="316"/>
  <c r="F230" i="315"/>
  <c r="F129" i="315"/>
  <c r="I123" i="315"/>
  <c r="J123" i="315"/>
  <c r="G123" i="315"/>
  <c r="F123" i="315"/>
  <c r="F21" i="315"/>
  <c r="I13" i="315"/>
  <c r="J13" i="315"/>
  <c r="G13" i="315"/>
  <c r="I10" i="315"/>
  <c r="J10" i="315"/>
  <c r="G10" i="315"/>
  <c r="J9" i="315"/>
  <c r="I9" i="315"/>
  <c r="F9" i="315"/>
  <c r="B4" i="315"/>
  <c r="J124" i="314"/>
  <c r="I124" i="314"/>
  <c r="G124" i="314"/>
  <c r="F124" i="314"/>
  <c r="F84" i="314"/>
  <c r="F71" i="314"/>
  <c r="F20" i="314"/>
  <c r="I12" i="314"/>
  <c r="J12" i="314"/>
  <c r="G12" i="314"/>
  <c r="I9" i="314"/>
  <c r="J9" i="314"/>
  <c r="G9" i="314"/>
  <c r="F9" i="314"/>
  <c r="J8" i="314"/>
  <c r="I8" i="314"/>
  <c r="F8" i="314"/>
  <c r="B4" i="314"/>
  <c r="I100" i="313"/>
  <c r="J100" i="313"/>
  <c r="G100" i="313"/>
  <c r="I94" i="313"/>
  <c r="J94" i="313"/>
  <c r="G94" i="313"/>
  <c r="F94" i="313"/>
  <c r="F54" i="313"/>
  <c r="F20" i="313"/>
  <c r="I12" i="313"/>
  <c r="J12" i="313"/>
  <c r="G12" i="313"/>
  <c r="J11" i="313"/>
  <c r="F11" i="313"/>
  <c r="I9" i="313"/>
  <c r="J9" i="313"/>
  <c r="G9" i="313"/>
  <c r="J8" i="313"/>
  <c r="F8" i="313"/>
  <c r="B4" i="313"/>
  <c r="J97" i="312"/>
  <c r="F97" i="312"/>
  <c r="J94" i="312"/>
  <c r="I94" i="312"/>
  <c r="G94" i="312"/>
  <c r="F94" i="312"/>
  <c r="F41" i="312"/>
  <c r="F20" i="312"/>
  <c r="I12" i="312"/>
  <c r="J12" i="312"/>
  <c r="G12" i="312"/>
  <c r="J11" i="312"/>
  <c r="F11" i="312"/>
  <c r="J9" i="312"/>
  <c r="I9" i="312"/>
  <c r="G9" i="312"/>
  <c r="F9" i="312"/>
  <c r="J8" i="312"/>
  <c r="F8" i="312"/>
  <c r="B4" i="312"/>
  <c r="I99" i="311"/>
  <c r="J99" i="311"/>
  <c r="G99" i="311"/>
  <c r="J96" i="311"/>
  <c r="F96" i="311"/>
  <c r="F44" i="311"/>
  <c r="F23" i="311"/>
  <c r="I12" i="311"/>
  <c r="J12" i="311"/>
  <c r="G12" i="311"/>
  <c r="J11" i="311"/>
  <c r="F11" i="311"/>
  <c r="I9" i="311"/>
  <c r="J9" i="311"/>
  <c r="G9" i="311"/>
  <c r="J8" i="311"/>
  <c r="F8" i="311"/>
  <c r="B4" i="311"/>
  <c r="I100" i="310"/>
  <c r="J100" i="310"/>
  <c r="G100" i="310"/>
  <c r="J97" i="310"/>
  <c r="F97" i="310"/>
  <c r="J94" i="310"/>
  <c r="I94" i="310"/>
  <c r="G94" i="310"/>
  <c r="F94" i="310"/>
  <c r="F54" i="310"/>
  <c r="F20" i="310"/>
  <c r="I12" i="310"/>
  <c r="J12" i="310"/>
  <c r="G12" i="310"/>
  <c r="F12" i="310"/>
  <c r="F11" i="310"/>
  <c r="I9" i="310"/>
  <c r="J9" i="310"/>
  <c r="G9" i="310"/>
  <c r="F9" i="310"/>
  <c r="J8" i="310"/>
  <c r="F8" i="310"/>
  <c r="B4" i="310"/>
  <c r="I102" i="309"/>
  <c r="J102" i="309"/>
  <c r="G102" i="309"/>
  <c r="I98" i="309"/>
  <c r="J98" i="309"/>
  <c r="G98" i="309"/>
  <c r="I94" i="309"/>
  <c r="J94" i="309"/>
  <c r="G94" i="309"/>
  <c r="F41" i="309"/>
  <c r="F20" i="309"/>
  <c r="I12" i="309"/>
  <c r="J12" i="309"/>
  <c r="G12" i="309"/>
  <c r="F12" i="309"/>
  <c r="I9" i="309"/>
  <c r="J9" i="309"/>
  <c r="G9" i="309"/>
  <c r="F9" i="309"/>
  <c r="J8" i="309"/>
  <c r="F8" i="309"/>
  <c r="B4" i="309"/>
  <c r="G97" i="308"/>
  <c r="J94" i="308"/>
  <c r="I94" i="308"/>
  <c r="G94" i="308"/>
  <c r="F94" i="308"/>
  <c r="F54" i="308"/>
  <c r="F41" i="308"/>
  <c r="F20" i="308"/>
  <c r="I12" i="308"/>
  <c r="J12" i="308"/>
  <c r="G12" i="308"/>
  <c r="J11" i="308"/>
  <c r="I11" i="308"/>
  <c r="F11" i="308"/>
  <c r="J9" i="308"/>
  <c r="I9" i="308"/>
  <c r="G9" i="308"/>
  <c r="F9" i="308"/>
  <c r="G8" i="308"/>
  <c r="B4" i="308"/>
  <c r="F54" i="307"/>
  <c r="F41" i="307"/>
  <c r="F20" i="307"/>
  <c r="B4" i="307"/>
  <c r="I100" i="306"/>
  <c r="J100" i="306"/>
  <c r="G100" i="306"/>
  <c r="J94" i="306"/>
  <c r="I94" i="306"/>
  <c r="G94" i="306"/>
  <c r="F94" i="306"/>
  <c r="F54" i="306"/>
  <c r="F41" i="306"/>
  <c r="F20" i="306"/>
  <c r="I12" i="306"/>
  <c r="J12" i="306"/>
  <c r="G12" i="306"/>
  <c r="J11" i="306"/>
  <c r="I11" i="306"/>
  <c r="F11" i="306"/>
  <c r="J9" i="306"/>
  <c r="I9" i="306"/>
  <c r="G9" i="306"/>
  <c r="F9" i="306"/>
  <c r="B4" i="306"/>
  <c r="F83" i="305"/>
  <c r="F70" i="305"/>
  <c r="F49" i="305"/>
  <c r="I45" i="305"/>
  <c r="J45" i="305"/>
  <c r="G45" i="305"/>
  <c r="J43" i="305"/>
  <c r="I43" i="305"/>
  <c r="F43" i="305"/>
  <c r="F21" i="305"/>
  <c r="I12" i="305"/>
  <c r="J12" i="305"/>
  <c r="G12" i="305"/>
  <c r="J10" i="305"/>
  <c r="I10" i="305"/>
  <c r="F10" i="305"/>
  <c r="I9" i="305"/>
  <c r="J9" i="305"/>
  <c r="G9" i="305"/>
  <c r="B4" i="305"/>
  <c r="J100" i="304"/>
  <c r="I100" i="304"/>
  <c r="F100" i="304"/>
  <c r="I97" i="304"/>
  <c r="J97" i="304"/>
  <c r="G97" i="304"/>
  <c r="F41" i="304"/>
  <c r="F20" i="304"/>
  <c r="J12" i="304"/>
  <c r="I12" i="304"/>
  <c r="F12" i="304"/>
  <c r="I11" i="304"/>
  <c r="J11" i="304"/>
  <c r="G11" i="304"/>
  <c r="I8" i="304"/>
  <c r="J8" i="304"/>
  <c r="G8" i="304"/>
  <c r="B4" i="304"/>
  <c r="I127" i="303"/>
  <c r="J127" i="303"/>
  <c r="G127" i="303"/>
  <c r="F127" i="303"/>
  <c r="J124" i="303"/>
  <c r="I124" i="303"/>
  <c r="F124" i="303"/>
  <c r="F84" i="303"/>
  <c r="F71" i="303"/>
  <c r="J12" i="303"/>
  <c r="I12" i="303"/>
  <c r="F12" i="303"/>
  <c r="I11" i="303"/>
  <c r="J11" i="303"/>
  <c r="G11" i="303"/>
  <c r="I8" i="303"/>
  <c r="J8" i="303"/>
  <c r="G8" i="303"/>
  <c r="F8" i="303"/>
  <c r="B4" i="303"/>
  <c r="F83" i="302"/>
  <c r="I43" i="302"/>
  <c r="J43" i="302"/>
  <c r="G43" i="302"/>
  <c r="F21" i="302"/>
  <c r="I13" i="302"/>
  <c r="J13" i="302"/>
  <c r="G13" i="302"/>
  <c r="I10" i="302"/>
  <c r="J10" i="302"/>
  <c r="G10" i="302"/>
  <c r="J9" i="302"/>
  <c r="I9" i="302"/>
  <c r="F9" i="302"/>
  <c r="B4" i="302"/>
  <c r="I100" i="301"/>
  <c r="J100" i="301"/>
  <c r="G100" i="301"/>
  <c r="I94" i="301"/>
  <c r="J94" i="301"/>
  <c r="G94" i="301"/>
  <c r="F94" i="301"/>
  <c r="F54" i="301"/>
  <c r="F41" i="301"/>
  <c r="F20" i="301"/>
  <c r="I12" i="301"/>
  <c r="J12" i="301"/>
  <c r="G12" i="301"/>
  <c r="J11" i="301"/>
  <c r="I11" i="301"/>
  <c r="F11" i="301"/>
  <c r="J9" i="301"/>
  <c r="I9" i="301"/>
  <c r="G9" i="301"/>
  <c r="F9" i="301"/>
  <c r="B4" i="301"/>
  <c r="I102" i="300"/>
  <c r="J102" i="300"/>
  <c r="G102" i="300"/>
  <c r="I98" i="300"/>
  <c r="J98" i="300"/>
  <c r="G98" i="300"/>
  <c r="I94" i="300"/>
  <c r="J94" i="300"/>
  <c r="G94" i="300"/>
  <c r="F54" i="300"/>
  <c r="F41" i="300"/>
  <c r="F20" i="300"/>
  <c r="I12" i="300"/>
  <c r="J12" i="300"/>
  <c r="G12" i="300"/>
  <c r="J11" i="300"/>
  <c r="I11" i="300"/>
  <c r="F11" i="300"/>
  <c r="I9" i="300"/>
  <c r="J9" i="300"/>
  <c r="G9" i="300"/>
  <c r="F9" i="300"/>
  <c r="B4" i="300"/>
  <c r="F125" i="299"/>
  <c r="F112" i="299"/>
  <c r="I66" i="299"/>
  <c r="J66" i="299"/>
  <c r="G66" i="299"/>
  <c r="F24" i="299"/>
  <c r="I15" i="299"/>
  <c r="J15" i="299"/>
  <c r="G15" i="299"/>
  <c r="I11" i="299"/>
  <c r="J11" i="299"/>
  <c r="G11" i="299"/>
  <c r="J9" i="299"/>
  <c r="I9" i="299"/>
  <c r="F9" i="299"/>
  <c r="B4" i="299"/>
  <c r="I99" i="298"/>
  <c r="J99" i="298"/>
  <c r="G99" i="298"/>
  <c r="I93" i="298"/>
  <c r="J93" i="298"/>
  <c r="G93" i="298"/>
  <c r="F93" i="298"/>
  <c r="F53" i="298"/>
  <c r="F40" i="298"/>
  <c r="F20" i="298"/>
  <c r="I11" i="298"/>
  <c r="J11" i="298"/>
  <c r="G11" i="298"/>
  <c r="J9" i="298"/>
  <c r="I9" i="298"/>
  <c r="F9" i="298"/>
  <c r="J8" i="298"/>
  <c r="I8" i="298"/>
  <c r="G8" i="298"/>
  <c r="F8" i="298"/>
  <c r="B4" i="298"/>
  <c r="I97" i="297"/>
  <c r="J97" i="297"/>
  <c r="G97" i="297"/>
  <c r="F41" i="297"/>
  <c r="F20" i="297"/>
  <c r="J12" i="297"/>
  <c r="I12" i="297"/>
  <c r="F12" i="297"/>
  <c r="I11" i="297"/>
  <c r="J11" i="297"/>
  <c r="G11" i="297"/>
  <c r="I8" i="297"/>
  <c r="J8" i="297"/>
  <c r="G8" i="297"/>
  <c r="F8" i="297"/>
  <c r="B4" i="297"/>
  <c r="J97" i="296"/>
  <c r="G97" i="296"/>
  <c r="J94" i="296"/>
  <c r="I94" i="296"/>
  <c r="F94" i="296"/>
  <c r="F54" i="296"/>
  <c r="F41" i="296"/>
  <c r="F20" i="296"/>
  <c r="I11" i="296"/>
  <c r="G11" i="296"/>
  <c r="J9" i="296"/>
  <c r="I9" i="296"/>
  <c r="F9" i="296"/>
  <c r="J8" i="296"/>
  <c r="G8" i="296"/>
  <c r="B4" i="296"/>
  <c r="I97" i="295"/>
  <c r="J97" i="295"/>
  <c r="G97" i="295"/>
  <c r="F97" i="295"/>
  <c r="F54" i="295"/>
  <c r="F41" i="295"/>
  <c r="J12" i="295"/>
  <c r="I12" i="295"/>
  <c r="F12" i="295"/>
  <c r="I11" i="295"/>
  <c r="J11" i="295"/>
  <c r="G11" i="295"/>
  <c r="J8" i="295"/>
  <c r="I8" i="295"/>
  <c r="G8" i="295"/>
  <c r="F8" i="295"/>
  <c r="B4" i="295"/>
  <c r="J97" i="294"/>
  <c r="G97" i="294"/>
  <c r="J94" i="294"/>
  <c r="I94" i="294"/>
  <c r="G94" i="294"/>
  <c r="F94" i="294"/>
  <c r="F54" i="294"/>
  <c r="F41" i="294"/>
  <c r="F20" i="294"/>
  <c r="I11" i="294"/>
  <c r="G11" i="294"/>
  <c r="J9" i="294"/>
  <c r="I9" i="294"/>
  <c r="F9" i="294"/>
  <c r="J8" i="294"/>
  <c r="G8" i="294"/>
  <c r="B4" i="294"/>
  <c r="J97" i="293"/>
  <c r="I97" i="293"/>
  <c r="G97" i="293"/>
  <c r="F97" i="293"/>
  <c r="F41" i="293"/>
  <c r="J12" i="293"/>
  <c r="I12" i="293"/>
  <c r="F12" i="293"/>
  <c r="J11" i="293"/>
  <c r="G11" i="293"/>
  <c r="J8" i="293"/>
  <c r="I8" i="293"/>
  <c r="G8" i="293"/>
  <c r="F8" i="293"/>
  <c r="B4" i="293"/>
  <c r="J97" i="292"/>
  <c r="G97" i="292"/>
  <c r="J94" i="292"/>
  <c r="I94" i="292"/>
  <c r="G94" i="292"/>
  <c r="F94" i="292"/>
  <c r="F54" i="292"/>
  <c r="F41" i="292"/>
  <c r="F20" i="292"/>
  <c r="I11" i="292"/>
  <c r="G11" i="292"/>
  <c r="J9" i="292"/>
  <c r="I9" i="292"/>
  <c r="G9" i="292"/>
  <c r="F9" i="292"/>
  <c r="J8" i="292"/>
  <c r="I8" i="292"/>
  <c r="G8" i="292"/>
  <c r="F8" i="292"/>
  <c r="B4" i="292"/>
  <c r="I98" i="291"/>
  <c r="J98" i="291"/>
  <c r="G98" i="291"/>
  <c r="F42" i="291"/>
  <c r="F20" i="291"/>
  <c r="I12" i="291"/>
  <c r="J12" i="291"/>
  <c r="G12" i="291"/>
  <c r="F12" i="291"/>
  <c r="I9" i="291"/>
  <c r="J9" i="291"/>
  <c r="G9" i="291"/>
  <c r="J8" i="291"/>
  <c r="I8" i="291"/>
  <c r="F8" i="291"/>
  <c r="B4" i="291"/>
  <c r="J94" i="290"/>
  <c r="G94" i="290"/>
  <c r="F54" i="290"/>
  <c r="F41" i="290"/>
  <c r="F20" i="290"/>
  <c r="I12" i="290"/>
  <c r="J12" i="290"/>
  <c r="G12" i="290"/>
  <c r="J11" i="290"/>
  <c r="I11" i="290"/>
  <c r="F11" i="290"/>
  <c r="I9" i="290"/>
  <c r="J9" i="290"/>
  <c r="G9" i="290"/>
  <c r="F9" i="290"/>
  <c r="B4" i="290"/>
  <c r="J100" i="289"/>
  <c r="G100" i="289"/>
  <c r="J97" i="289"/>
  <c r="I97" i="289"/>
  <c r="G97" i="289"/>
  <c r="F97" i="289"/>
  <c r="J94" i="289"/>
  <c r="I94" i="289"/>
  <c r="G94" i="289"/>
  <c r="F94" i="289"/>
  <c r="F54" i="289"/>
  <c r="F41" i="289"/>
  <c r="F20" i="289"/>
  <c r="J12" i="289"/>
  <c r="G12" i="289"/>
  <c r="J9" i="289"/>
  <c r="I9" i="289"/>
  <c r="G9" i="289"/>
  <c r="F9" i="289"/>
  <c r="J8" i="289"/>
  <c r="I8" i="289"/>
  <c r="G8" i="289"/>
  <c r="F8" i="289"/>
  <c r="B4" i="289"/>
  <c r="I110" i="288"/>
  <c r="G110" i="288"/>
  <c r="F110" i="288"/>
  <c r="J104" i="288"/>
  <c r="G104" i="288"/>
  <c r="F64" i="288"/>
  <c r="F51" i="288"/>
  <c r="F20" i="288"/>
  <c r="J12" i="288"/>
  <c r="G12" i="288"/>
  <c r="F12" i="288"/>
  <c r="I9" i="288"/>
  <c r="G9" i="288"/>
  <c r="J8" i="288"/>
  <c r="I8" i="288"/>
  <c r="F8" i="288"/>
  <c r="B4" i="288"/>
  <c r="I100" i="287"/>
  <c r="G100" i="287"/>
  <c r="J94" i="287"/>
  <c r="G94" i="287"/>
  <c r="F94" i="287"/>
  <c r="F54" i="287"/>
  <c r="F41" i="287"/>
  <c r="F20" i="287"/>
  <c r="I12" i="287"/>
  <c r="J12" i="287"/>
  <c r="G12" i="287"/>
  <c r="J11" i="287"/>
  <c r="I11" i="287"/>
  <c r="F11" i="287"/>
  <c r="I9" i="287"/>
  <c r="J9" i="287"/>
  <c r="G9" i="287"/>
  <c r="F9" i="287"/>
  <c r="B4" i="287"/>
  <c r="J107" i="286"/>
  <c r="I107" i="286"/>
  <c r="G107" i="286"/>
  <c r="F107" i="286"/>
  <c r="I104" i="286"/>
  <c r="G104" i="286"/>
  <c r="F64" i="286"/>
  <c r="F51" i="286"/>
  <c r="F20" i="286"/>
  <c r="I12" i="286"/>
  <c r="G12" i="286"/>
  <c r="F12" i="286"/>
  <c r="J11" i="286"/>
  <c r="I11" i="286"/>
  <c r="F11" i="286"/>
  <c r="J9" i="286"/>
  <c r="G9" i="286"/>
  <c r="B4" i="286"/>
  <c r="J105" i="285"/>
  <c r="G105" i="285"/>
  <c r="J102" i="285"/>
  <c r="I102" i="285"/>
  <c r="G102" i="285"/>
  <c r="F102" i="285"/>
  <c r="J99" i="285"/>
  <c r="I99" i="285"/>
  <c r="G99" i="285"/>
  <c r="F99" i="285"/>
  <c r="F59" i="285"/>
  <c r="F20" i="285"/>
  <c r="J11" i="285"/>
  <c r="I11" i="285"/>
  <c r="G11" i="285"/>
  <c r="F11" i="285"/>
  <c r="J9" i="285"/>
  <c r="I9" i="285"/>
  <c r="G9" i="285"/>
  <c r="F9" i="285"/>
  <c r="J8" i="285"/>
  <c r="G8" i="285"/>
  <c r="B4" i="285"/>
  <c r="J97" i="284"/>
  <c r="I97" i="284"/>
  <c r="G97" i="284"/>
  <c r="F97" i="284"/>
  <c r="F41" i="284"/>
  <c r="F20" i="284"/>
  <c r="J12" i="284"/>
  <c r="I12" i="284"/>
  <c r="F12" i="284"/>
  <c r="J11" i="284"/>
  <c r="G11" i="284"/>
  <c r="I8" i="284"/>
  <c r="J8" i="284"/>
  <c r="G8" i="284"/>
  <c r="F8" i="284"/>
  <c r="B4" i="284"/>
  <c r="J97" i="283"/>
  <c r="G97" i="283"/>
  <c r="J94" i="283"/>
  <c r="I94" i="283"/>
  <c r="G94" i="283"/>
  <c r="F94" i="283"/>
  <c r="F54" i="283"/>
  <c r="F41" i="283"/>
  <c r="F20" i="283"/>
  <c r="I11" i="283"/>
  <c r="G11" i="283"/>
  <c r="J9" i="283"/>
  <c r="I9" i="283"/>
  <c r="G9" i="283"/>
  <c r="F9" i="283"/>
  <c r="J8" i="283"/>
  <c r="G8" i="283"/>
  <c r="F8" i="283"/>
  <c r="B4" i="283"/>
  <c r="F54" i="282"/>
  <c r="F41" i="282"/>
  <c r="F20" i="282"/>
  <c r="B4" i="282"/>
  <c r="F54" i="281"/>
  <c r="F41" i="281"/>
  <c r="F20" i="281"/>
  <c r="B4" i="281"/>
  <c r="J100" i="280"/>
  <c r="G100" i="280"/>
  <c r="J97" i="280"/>
  <c r="I97" i="280"/>
  <c r="F97" i="280"/>
  <c r="I94" i="280"/>
  <c r="J94" i="280"/>
  <c r="G94" i="280"/>
  <c r="F94" i="280"/>
  <c r="F54" i="280"/>
  <c r="F41" i="280"/>
  <c r="F20" i="280"/>
  <c r="J12" i="280"/>
  <c r="I12" i="280"/>
  <c r="G12" i="280"/>
  <c r="F12" i="280"/>
  <c r="G11" i="280"/>
  <c r="I9" i="280"/>
  <c r="G9" i="280"/>
  <c r="J8" i="280"/>
  <c r="I8" i="280"/>
  <c r="G8" i="280"/>
  <c r="F8" i="280"/>
  <c r="A6" i="279"/>
  <c r="A7" i="279" s="1"/>
  <c r="A8" i="279" s="1"/>
  <c r="A9" i="279" s="1"/>
  <c r="A10" i="279" s="1"/>
  <c r="A11" i="279" s="1"/>
  <c r="A12" i="279" s="1"/>
  <c r="A13" i="279" s="1"/>
  <c r="A14" i="279" s="1"/>
  <c r="A15" i="279" s="1"/>
  <c r="A16" i="279" s="1"/>
  <c r="A17" i="279" s="1"/>
  <c r="A18" i="279" s="1"/>
  <c r="A19" i="279" s="1"/>
  <c r="A20" i="279" s="1"/>
  <c r="A21" i="279" s="1"/>
  <c r="A22" i="279" s="1"/>
  <c r="A23" i="279" s="1"/>
  <c r="A24" i="279" s="1"/>
  <c r="A25" i="279" s="1"/>
  <c r="A26" i="279" s="1"/>
  <c r="A27" i="279" s="1"/>
  <c r="A28" i="279" s="1"/>
  <c r="A29" i="279" s="1"/>
  <c r="A30" i="279" s="1"/>
  <c r="A31" i="279" s="1"/>
  <c r="A32" i="279" s="1"/>
  <c r="A33" i="279" s="1"/>
  <c r="A34" i="279" s="1"/>
  <c r="A35" i="279" s="1"/>
  <c r="A36" i="279" s="1"/>
  <c r="A37" i="279" s="1"/>
  <c r="A38" i="279" s="1"/>
  <c r="A39" i="279" s="1"/>
  <c r="A40" i="279" s="1"/>
  <c r="A41" i="279" s="1"/>
  <c r="A42" i="279" s="1"/>
  <c r="A43" i="279" s="1"/>
  <c r="A44" i="279" s="1"/>
  <c r="A45" i="279" s="1"/>
  <c r="A46" i="279" s="1"/>
  <c r="A47" i="279" s="1"/>
  <c r="A48" i="279" s="1"/>
  <c r="A49" i="279" s="1"/>
  <c r="A50" i="279" s="1"/>
  <c r="A51" i="279" s="1"/>
  <c r="A52" i="279" s="1"/>
  <c r="A53" i="279" s="1"/>
  <c r="A54" i="279" s="1"/>
  <c r="A55" i="279" s="1"/>
  <c r="A56" i="279" s="1"/>
  <c r="A57" i="279" s="1"/>
  <c r="A58" i="279" s="1"/>
  <c r="A59" i="279" s="1"/>
  <c r="A60" i="279" s="1"/>
  <c r="A61" i="279" s="1"/>
  <c r="A62" i="279" s="1"/>
  <c r="A63" i="279" s="1"/>
  <c r="A64" i="279" s="1"/>
  <c r="A65" i="279" s="1"/>
  <c r="A66" i="279" s="1"/>
  <c r="A67" i="279" s="1"/>
  <c r="A68" i="279" s="1"/>
  <c r="A69" i="279" s="1"/>
  <c r="A70" i="279" s="1"/>
  <c r="A71" i="279" s="1"/>
  <c r="A72" i="279" s="1"/>
  <c r="A73" i="279" s="1"/>
  <c r="A74" i="279" s="1"/>
  <c r="A75" i="279" s="1"/>
  <c r="A76" i="279" s="1"/>
  <c r="A77" i="279" s="1"/>
  <c r="A78" i="279" s="1"/>
  <c r="A79" i="279" s="1"/>
  <c r="A80" i="279" s="1"/>
  <c r="A81" i="279" s="1"/>
  <c r="A82" i="279" s="1"/>
  <c r="A83" i="279" s="1"/>
  <c r="A84" i="279" s="1"/>
  <c r="A85" i="279" s="1"/>
  <c r="A86" i="279" s="1"/>
  <c r="A87" i="279" s="1"/>
  <c r="A88" i="279" s="1"/>
  <c r="A89" i="279" s="1"/>
  <c r="A90" i="279" s="1"/>
  <c r="A91" i="279" s="1"/>
  <c r="A92" i="279" s="1"/>
  <c r="A93" i="279" s="1"/>
  <c r="A94" i="279" s="1"/>
  <c r="A95" i="279" s="1"/>
  <c r="A96" i="279" s="1"/>
  <c r="A97" i="279" s="1"/>
  <c r="A98" i="279" s="1"/>
  <c r="A99" i="279" s="1"/>
  <c r="A100" i="279" s="1"/>
  <c r="A5" i="279"/>
  <c r="A4" i="279"/>
  <c r="F46" i="285" l="1"/>
  <c r="F9" i="280"/>
  <c r="J9" i="280"/>
  <c r="I11" i="280"/>
  <c r="G97" i="280"/>
  <c r="G9" i="284"/>
  <c r="J9" i="284"/>
  <c r="F9" i="284"/>
  <c r="I9" i="284"/>
  <c r="G94" i="284"/>
  <c r="J94" i="284"/>
  <c r="F94" i="284"/>
  <c r="F54" i="284"/>
  <c r="I94" i="284"/>
  <c r="G8" i="286"/>
  <c r="J8" i="286"/>
  <c r="F8" i="286"/>
  <c r="I8" i="286"/>
  <c r="G97" i="287"/>
  <c r="J97" i="287"/>
  <c r="F97" i="287"/>
  <c r="I97" i="287"/>
  <c r="G11" i="288"/>
  <c r="J11" i="288"/>
  <c r="F11" i="288"/>
  <c r="I11" i="288"/>
  <c r="G8" i="290"/>
  <c r="J8" i="290"/>
  <c r="F8" i="290"/>
  <c r="I8" i="290"/>
  <c r="F20" i="293"/>
  <c r="F20" i="295"/>
  <c r="G9" i="303"/>
  <c r="J9" i="303"/>
  <c r="F9" i="303"/>
  <c r="I9" i="303"/>
  <c r="G130" i="303"/>
  <c r="J130" i="303"/>
  <c r="F130" i="303"/>
  <c r="I130" i="303"/>
  <c r="G97" i="306"/>
  <c r="J97" i="306"/>
  <c r="F97" i="306"/>
  <c r="I97" i="306"/>
  <c r="G12" i="285"/>
  <c r="J12" i="285"/>
  <c r="F12" i="285"/>
  <c r="I12" i="285"/>
  <c r="F11" i="280"/>
  <c r="J11" i="280"/>
  <c r="I100" i="280"/>
  <c r="G100" i="283"/>
  <c r="J100" i="283"/>
  <c r="F100" i="283"/>
  <c r="I100" i="283"/>
  <c r="G107" i="288"/>
  <c r="J107" i="288"/>
  <c r="F107" i="288"/>
  <c r="I107" i="288"/>
  <c r="G11" i="289"/>
  <c r="J11" i="289"/>
  <c r="F11" i="289"/>
  <c r="I11" i="289"/>
  <c r="G97" i="290"/>
  <c r="J97" i="290"/>
  <c r="F97" i="290"/>
  <c r="I97" i="290"/>
  <c r="G11" i="291"/>
  <c r="J11" i="291"/>
  <c r="F11" i="291"/>
  <c r="I11" i="291"/>
  <c r="G100" i="294"/>
  <c r="J100" i="294"/>
  <c r="F100" i="294"/>
  <c r="I100" i="294"/>
  <c r="G9" i="295"/>
  <c r="J9" i="295"/>
  <c r="F9" i="295"/>
  <c r="I9" i="295"/>
  <c r="G12" i="296"/>
  <c r="J12" i="296"/>
  <c r="F12" i="296"/>
  <c r="I12" i="296"/>
  <c r="G12" i="298"/>
  <c r="J12" i="298"/>
  <c r="F12" i="298"/>
  <c r="I12" i="298"/>
  <c r="G96" i="298"/>
  <c r="J96" i="298"/>
  <c r="F96" i="298"/>
  <c r="I96" i="298"/>
  <c r="G8" i="301"/>
  <c r="J8" i="301"/>
  <c r="F8" i="301"/>
  <c r="I8" i="301"/>
  <c r="G97" i="301"/>
  <c r="J97" i="301"/>
  <c r="F97" i="301"/>
  <c r="I97" i="301"/>
  <c r="G13" i="305"/>
  <c r="J13" i="305"/>
  <c r="F13" i="305"/>
  <c r="I13" i="305"/>
  <c r="F100" i="280"/>
  <c r="G12" i="283"/>
  <c r="J12" i="283"/>
  <c r="F12" i="283"/>
  <c r="I12" i="283"/>
  <c r="G8" i="287"/>
  <c r="J8" i="287"/>
  <c r="F8" i="287"/>
  <c r="I8" i="287"/>
  <c r="G95" i="291"/>
  <c r="J95" i="291"/>
  <c r="F95" i="291"/>
  <c r="F55" i="291"/>
  <c r="I95" i="291"/>
  <c r="G100" i="292"/>
  <c r="J100" i="292"/>
  <c r="F100" i="292"/>
  <c r="I100" i="292"/>
  <c r="G9" i="293"/>
  <c r="J9" i="293"/>
  <c r="F9" i="293"/>
  <c r="I9" i="293"/>
  <c r="G94" i="293"/>
  <c r="J94" i="293"/>
  <c r="F94" i="293"/>
  <c r="F54" i="293"/>
  <c r="I94" i="293"/>
  <c r="G12" i="294"/>
  <c r="J12" i="294"/>
  <c r="F12" i="294"/>
  <c r="I12" i="294"/>
  <c r="G94" i="295"/>
  <c r="J94" i="295"/>
  <c r="F94" i="295"/>
  <c r="I94" i="295"/>
  <c r="G9" i="297"/>
  <c r="J9" i="297"/>
  <c r="F9" i="297"/>
  <c r="I9" i="297"/>
  <c r="F70" i="302"/>
  <c r="F49" i="302" s="1"/>
  <c r="G9" i="304"/>
  <c r="J9" i="304"/>
  <c r="F9" i="304"/>
  <c r="I9" i="304"/>
  <c r="G12" i="292"/>
  <c r="J12" i="292"/>
  <c r="F12" i="292"/>
  <c r="I12" i="292"/>
  <c r="G94" i="297"/>
  <c r="J94" i="297"/>
  <c r="F94" i="297"/>
  <c r="F54" i="297"/>
  <c r="I94" i="297"/>
  <c r="G13" i="299"/>
  <c r="J13" i="299"/>
  <c r="F13" i="299"/>
  <c r="I13" i="299"/>
  <c r="G68" i="299"/>
  <c r="J68" i="299"/>
  <c r="F68" i="299"/>
  <c r="I68" i="299"/>
  <c r="G8" i="300"/>
  <c r="J8" i="300"/>
  <c r="F8" i="300"/>
  <c r="I8" i="300"/>
  <c r="G12" i="302"/>
  <c r="J12" i="302"/>
  <c r="F12" i="302"/>
  <c r="I12" i="302"/>
  <c r="G45" i="302"/>
  <c r="J45" i="302"/>
  <c r="F45" i="302"/>
  <c r="I45" i="302"/>
  <c r="F20" i="303"/>
  <c r="G94" i="304"/>
  <c r="J94" i="304"/>
  <c r="F94" i="304"/>
  <c r="F54" i="304"/>
  <c r="I94" i="304"/>
  <c r="G8" i="306"/>
  <c r="J8" i="306"/>
  <c r="F8" i="306"/>
  <c r="I8" i="306"/>
  <c r="G11" i="309"/>
  <c r="I11" i="309"/>
  <c r="G11" i="314"/>
  <c r="J11" i="314"/>
  <c r="F11" i="314"/>
  <c r="I11" i="314"/>
  <c r="G127" i="314"/>
  <c r="J127" i="314"/>
  <c r="F127" i="314"/>
  <c r="I127" i="314"/>
  <c r="G12" i="315"/>
  <c r="J12" i="315"/>
  <c r="F12" i="315"/>
  <c r="I12" i="315"/>
  <c r="G12" i="321"/>
  <c r="J12" i="321"/>
  <c r="F12" i="321"/>
  <c r="I12" i="321"/>
  <c r="G96" i="321"/>
  <c r="J96" i="321"/>
  <c r="F96" i="321"/>
  <c r="I96" i="321"/>
  <c r="G11" i="323"/>
  <c r="J11" i="323"/>
  <c r="F11" i="323"/>
  <c r="I11" i="323"/>
  <c r="G97" i="324"/>
  <c r="J97" i="324"/>
  <c r="F97" i="324"/>
  <c r="I97" i="324"/>
  <c r="G97" i="326"/>
  <c r="J97" i="326"/>
  <c r="F97" i="326"/>
  <c r="I97" i="326"/>
  <c r="G12" i="331"/>
  <c r="J12" i="331"/>
  <c r="F12" i="331"/>
  <c r="I12" i="331"/>
  <c r="G8" i="333"/>
  <c r="J8" i="333"/>
  <c r="F8" i="333"/>
  <c r="I8" i="333"/>
  <c r="G12" i="337"/>
  <c r="J12" i="337"/>
  <c r="F12" i="337"/>
  <c r="I12" i="337"/>
  <c r="G94" i="346"/>
  <c r="J94" i="346"/>
  <c r="F94" i="346"/>
  <c r="I94" i="346"/>
  <c r="G98" i="346"/>
  <c r="J98" i="346"/>
  <c r="F98" i="346"/>
  <c r="I98" i="346"/>
  <c r="G102" i="346"/>
  <c r="J102" i="346"/>
  <c r="F102" i="346"/>
  <c r="I102" i="346"/>
  <c r="G10" i="347"/>
  <c r="J10" i="347"/>
  <c r="F10" i="347"/>
  <c r="I10" i="347"/>
  <c r="G94" i="349"/>
  <c r="J94" i="349"/>
  <c r="F94" i="349"/>
  <c r="F54" i="349"/>
  <c r="I94" i="349"/>
  <c r="J12" i="350"/>
  <c r="I12" i="350"/>
  <c r="G12" i="350"/>
  <c r="F12" i="350"/>
  <c r="G12" i="354"/>
  <c r="J12" i="354"/>
  <c r="F12" i="354"/>
  <c r="I12" i="354"/>
  <c r="G9" i="362"/>
  <c r="J9" i="362"/>
  <c r="F9" i="362"/>
  <c r="I9" i="362"/>
  <c r="G117" i="366"/>
  <c r="J117" i="366"/>
  <c r="F117" i="366"/>
  <c r="I117" i="366"/>
  <c r="G110" i="375"/>
  <c r="J110" i="375"/>
  <c r="F110" i="375"/>
  <c r="I110" i="375"/>
  <c r="G12" i="377"/>
  <c r="J12" i="377"/>
  <c r="F12" i="377"/>
  <c r="I12" i="377"/>
  <c r="G100" i="377"/>
  <c r="J100" i="377"/>
  <c r="F100" i="377"/>
  <c r="I100" i="377"/>
  <c r="G12" i="380"/>
  <c r="J12" i="380"/>
  <c r="F12" i="380"/>
  <c r="I12" i="380"/>
  <c r="F11" i="283"/>
  <c r="J11" i="283"/>
  <c r="G12" i="284"/>
  <c r="G11" i="286"/>
  <c r="J12" i="286"/>
  <c r="F104" i="286"/>
  <c r="J104" i="286"/>
  <c r="G11" i="287"/>
  <c r="F12" i="287"/>
  <c r="F100" i="287"/>
  <c r="J100" i="287"/>
  <c r="G8" i="288"/>
  <c r="F9" i="288"/>
  <c r="J9" i="288"/>
  <c r="J110" i="288"/>
  <c r="G11" i="290"/>
  <c r="F12" i="290"/>
  <c r="G8" i="291"/>
  <c r="F9" i="291"/>
  <c r="F98" i="291"/>
  <c r="F11" i="292"/>
  <c r="J11" i="292"/>
  <c r="G12" i="293"/>
  <c r="G9" i="294"/>
  <c r="F11" i="294"/>
  <c r="J11" i="294"/>
  <c r="G12" i="295"/>
  <c r="G9" i="296"/>
  <c r="F11" i="296"/>
  <c r="J11" i="296"/>
  <c r="G94" i="296"/>
  <c r="G12" i="297"/>
  <c r="F97" i="297"/>
  <c r="G9" i="298"/>
  <c r="F11" i="298"/>
  <c r="F99" i="298"/>
  <c r="G9" i="299"/>
  <c r="F11" i="299"/>
  <c r="F66" i="299"/>
  <c r="G11" i="300"/>
  <c r="F12" i="300"/>
  <c r="G11" i="301"/>
  <c r="F12" i="301"/>
  <c r="F100" i="301"/>
  <c r="G9" i="302"/>
  <c r="F10" i="302"/>
  <c r="F43" i="302"/>
  <c r="G12" i="303"/>
  <c r="G124" i="303"/>
  <c r="F8" i="304"/>
  <c r="G12" i="304"/>
  <c r="F97" i="304"/>
  <c r="G100" i="304"/>
  <c r="G10" i="305"/>
  <c r="F12" i="305"/>
  <c r="G43" i="305"/>
  <c r="F45" i="305"/>
  <c r="G11" i="306"/>
  <c r="F12" i="306"/>
  <c r="F100" i="306"/>
  <c r="I8" i="308"/>
  <c r="G11" i="308"/>
  <c r="F12" i="308"/>
  <c r="I97" i="308"/>
  <c r="I8" i="309"/>
  <c r="G8" i="309"/>
  <c r="J11" i="309"/>
  <c r="F41" i="310"/>
  <c r="G8" i="311"/>
  <c r="I8" i="311"/>
  <c r="I96" i="311"/>
  <c r="G96" i="311"/>
  <c r="I8" i="312"/>
  <c r="G8" i="312"/>
  <c r="G11" i="312"/>
  <c r="I11" i="312"/>
  <c r="I97" i="312"/>
  <c r="G97" i="312"/>
  <c r="G8" i="313"/>
  <c r="I8" i="313"/>
  <c r="F41" i="313"/>
  <c r="G97" i="313"/>
  <c r="J97" i="313"/>
  <c r="F97" i="313"/>
  <c r="I97" i="313"/>
  <c r="G125" i="315"/>
  <c r="J125" i="315"/>
  <c r="F125" i="315"/>
  <c r="I125" i="315"/>
  <c r="G9" i="318"/>
  <c r="J9" i="318"/>
  <c r="F9" i="318"/>
  <c r="I9" i="318"/>
  <c r="G14" i="320"/>
  <c r="J14" i="320"/>
  <c r="F14" i="320"/>
  <c r="I14" i="320"/>
  <c r="G8" i="326"/>
  <c r="J8" i="326"/>
  <c r="F8" i="326"/>
  <c r="I8" i="326"/>
  <c r="G11" i="327"/>
  <c r="J11" i="327"/>
  <c r="F11" i="327"/>
  <c r="I11" i="327"/>
  <c r="G12" i="328"/>
  <c r="J12" i="328"/>
  <c r="F12" i="328"/>
  <c r="I12" i="328"/>
  <c r="F90" i="328"/>
  <c r="G9" i="330"/>
  <c r="J9" i="330"/>
  <c r="F9" i="330"/>
  <c r="I9" i="330"/>
  <c r="G94" i="330"/>
  <c r="J94" i="330"/>
  <c r="F94" i="330"/>
  <c r="I94" i="330"/>
  <c r="G104" i="331"/>
  <c r="J104" i="331"/>
  <c r="F104" i="331"/>
  <c r="I104" i="331"/>
  <c r="G13" i="332"/>
  <c r="J13" i="332"/>
  <c r="F13" i="332"/>
  <c r="I13" i="332"/>
  <c r="I8" i="283"/>
  <c r="I97" i="283"/>
  <c r="I11" i="284"/>
  <c r="I8" i="285"/>
  <c r="I105" i="285"/>
  <c r="I9" i="286"/>
  <c r="I94" i="287"/>
  <c r="I12" i="288"/>
  <c r="I104" i="288"/>
  <c r="I12" i="289"/>
  <c r="I100" i="289"/>
  <c r="I94" i="290"/>
  <c r="I97" i="292"/>
  <c r="I11" i="293"/>
  <c r="I8" i="294"/>
  <c r="I97" i="294"/>
  <c r="I8" i="296"/>
  <c r="I97" i="296"/>
  <c r="F8" i="308"/>
  <c r="J8" i="308"/>
  <c r="F97" i="308"/>
  <c r="J97" i="308"/>
  <c r="F54" i="309"/>
  <c r="G11" i="310"/>
  <c r="I11" i="310"/>
  <c r="F57" i="311"/>
  <c r="F54" i="312"/>
  <c r="G100" i="317"/>
  <c r="J100" i="317"/>
  <c r="F100" i="317"/>
  <c r="I100" i="317"/>
  <c r="G94" i="318"/>
  <c r="J94" i="318"/>
  <c r="F94" i="318"/>
  <c r="F54" i="318"/>
  <c r="I94" i="318"/>
  <c r="G93" i="320"/>
  <c r="J93" i="320"/>
  <c r="F93" i="320"/>
  <c r="F53" i="320"/>
  <c r="I93" i="320"/>
  <c r="G96" i="322"/>
  <c r="J96" i="322"/>
  <c r="F96" i="322"/>
  <c r="I96" i="322"/>
  <c r="F54" i="327"/>
  <c r="G12" i="329"/>
  <c r="J12" i="329"/>
  <c r="F12" i="329"/>
  <c r="I12" i="329"/>
  <c r="F97" i="283"/>
  <c r="F11" i="284"/>
  <c r="F8" i="285"/>
  <c r="F105" i="285"/>
  <c r="F9" i="286"/>
  <c r="F104" i="288"/>
  <c r="F12" i="289"/>
  <c r="F100" i="289"/>
  <c r="F94" i="290"/>
  <c r="F97" i="292"/>
  <c r="F11" i="293"/>
  <c r="F8" i="294"/>
  <c r="F97" i="294"/>
  <c r="F11" i="295"/>
  <c r="F8" i="296"/>
  <c r="F97" i="296"/>
  <c r="F11" i="297"/>
  <c r="F15" i="299"/>
  <c r="F94" i="300"/>
  <c r="F98" i="300"/>
  <c r="F102" i="300"/>
  <c r="F13" i="302"/>
  <c r="F11" i="303"/>
  <c r="F11" i="304"/>
  <c r="F9" i="305"/>
  <c r="F11" i="309"/>
  <c r="I8" i="310"/>
  <c r="G8" i="310"/>
  <c r="J11" i="310"/>
  <c r="I97" i="310"/>
  <c r="G97" i="310"/>
  <c r="I11" i="311"/>
  <c r="G11" i="311"/>
  <c r="I11" i="313"/>
  <c r="G11" i="313"/>
  <c r="F243" i="315"/>
  <c r="G12" i="316"/>
  <c r="J12" i="316"/>
  <c r="F12" i="316"/>
  <c r="I12" i="316"/>
  <c r="G12" i="317"/>
  <c r="J12" i="317"/>
  <c r="F12" i="317"/>
  <c r="I12" i="317"/>
  <c r="G12" i="319"/>
  <c r="J12" i="319"/>
  <c r="F12" i="319"/>
  <c r="I12" i="319"/>
  <c r="G8" i="320"/>
  <c r="J8" i="320"/>
  <c r="F8" i="320"/>
  <c r="I8" i="320"/>
  <c r="G12" i="322"/>
  <c r="J12" i="322"/>
  <c r="F12" i="322"/>
  <c r="I12" i="322"/>
  <c r="G8" i="324"/>
  <c r="J8" i="324"/>
  <c r="F8" i="324"/>
  <c r="I8" i="324"/>
  <c r="G11" i="325"/>
  <c r="J11" i="325"/>
  <c r="F11" i="325"/>
  <c r="I11" i="325"/>
  <c r="F41" i="330"/>
  <c r="F51" i="331"/>
  <c r="G8" i="334"/>
  <c r="J8" i="334"/>
  <c r="F8" i="334"/>
  <c r="I8" i="334"/>
  <c r="F94" i="309"/>
  <c r="F98" i="309"/>
  <c r="F102" i="309"/>
  <c r="F12" i="311"/>
  <c r="F12" i="313"/>
  <c r="F100" i="313"/>
  <c r="G8" i="314"/>
  <c r="G9" i="315"/>
  <c r="F10" i="315"/>
  <c r="G9" i="316"/>
  <c r="G94" i="316"/>
  <c r="G98" i="316"/>
  <c r="G102" i="316"/>
  <c r="G9" i="317"/>
  <c r="F11" i="317"/>
  <c r="G94" i="317"/>
  <c r="G12" i="318"/>
  <c r="F97" i="318"/>
  <c r="G100" i="318"/>
  <c r="G9" i="319"/>
  <c r="F11" i="319"/>
  <c r="J11" i="319"/>
  <c r="F7" i="320"/>
  <c r="G11" i="320"/>
  <c r="F13" i="320"/>
  <c r="G9" i="321"/>
  <c r="F11" i="321"/>
  <c r="J11" i="321"/>
  <c r="F11" i="322"/>
  <c r="J11" i="322"/>
  <c r="G11" i="324"/>
  <c r="F12" i="324"/>
  <c r="J12" i="324"/>
  <c r="F100" i="324"/>
  <c r="J100" i="324"/>
  <c r="F94" i="325"/>
  <c r="J94" i="325"/>
  <c r="G97" i="325"/>
  <c r="G11" i="326"/>
  <c r="F12" i="326"/>
  <c r="J12" i="326"/>
  <c r="F100" i="326"/>
  <c r="J100" i="326"/>
  <c r="F9" i="327"/>
  <c r="J9" i="327"/>
  <c r="F94" i="327"/>
  <c r="J94" i="327"/>
  <c r="F98" i="327"/>
  <c r="J98" i="327"/>
  <c r="F102" i="327"/>
  <c r="J102" i="327"/>
  <c r="F10" i="328"/>
  <c r="J10" i="328"/>
  <c r="F11" i="329"/>
  <c r="J11" i="329"/>
  <c r="F8" i="330"/>
  <c r="J8" i="330"/>
  <c r="F97" i="330"/>
  <c r="J97" i="330"/>
  <c r="F11" i="331"/>
  <c r="J11" i="331"/>
  <c r="F107" i="331"/>
  <c r="J107" i="331"/>
  <c r="F12" i="332"/>
  <c r="J12" i="332"/>
  <c r="F45" i="332"/>
  <c r="J45" i="332"/>
  <c r="F12" i="333"/>
  <c r="J12" i="333"/>
  <c r="F57" i="333"/>
  <c r="F97" i="333"/>
  <c r="J97" i="333"/>
  <c r="G110" i="334"/>
  <c r="J110" i="334"/>
  <c r="F110" i="334"/>
  <c r="I110" i="334"/>
  <c r="G10" i="336"/>
  <c r="J10" i="336"/>
  <c r="F10" i="336"/>
  <c r="I10" i="336"/>
  <c r="G11" i="341"/>
  <c r="J11" i="341"/>
  <c r="F11" i="341"/>
  <c r="I11" i="341"/>
  <c r="G9" i="342"/>
  <c r="J9" i="342"/>
  <c r="F9" i="342"/>
  <c r="I9" i="342"/>
  <c r="G12" i="343"/>
  <c r="J12" i="343"/>
  <c r="F12" i="343"/>
  <c r="I12" i="343"/>
  <c r="G9" i="344"/>
  <c r="J9" i="344"/>
  <c r="F9" i="344"/>
  <c r="I9" i="344"/>
  <c r="G51" i="348"/>
  <c r="J51" i="348"/>
  <c r="F51" i="348"/>
  <c r="I51" i="348"/>
  <c r="I8" i="319"/>
  <c r="I93" i="321"/>
  <c r="I93" i="322"/>
  <c r="I12" i="323"/>
  <c r="I100" i="323"/>
  <c r="I94" i="324"/>
  <c r="I12" i="325"/>
  <c r="G9" i="335"/>
  <c r="J9" i="335"/>
  <c r="F9" i="335"/>
  <c r="I9" i="335"/>
  <c r="G9" i="338"/>
  <c r="J9" i="338"/>
  <c r="F9" i="338"/>
  <c r="I9" i="338"/>
  <c r="G73" i="340"/>
  <c r="J73" i="340"/>
  <c r="F73" i="340"/>
  <c r="I73" i="340"/>
  <c r="G94" i="342"/>
  <c r="J94" i="342"/>
  <c r="F94" i="342"/>
  <c r="F54" i="342"/>
  <c r="I94" i="342"/>
  <c r="G94" i="344"/>
  <c r="J94" i="344"/>
  <c r="F94" i="344"/>
  <c r="F54" i="344"/>
  <c r="I94" i="344"/>
  <c r="G12" i="345"/>
  <c r="J12" i="345"/>
  <c r="F12" i="345"/>
  <c r="I12" i="345"/>
  <c r="F20" i="346"/>
  <c r="G9" i="348"/>
  <c r="J9" i="348"/>
  <c r="F9" i="348"/>
  <c r="I9" i="348"/>
  <c r="F100" i="310"/>
  <c r="F9" i="311"/>
  <c r="F99" i="311"/>
  <c r="F12" i="312"/>
  <c r="F9" i="313"/>
  <c r="F12" i="314"/>
  <c r="F13" i="315"/>
  <c r="F97" i="317"/>
  <c r="F11" i="318"/>
  <c r="F10" i="320"/>
  <c r="F93" i="321"/>
  <c r="F12" i="323"/>
  <c r="F100" i="323"/>
  <c r="F94" i="324"/>
  <c r="F12" i="325"/>
  <c r="G13" i="340"/>
  <c r="J13" i="340"/>
  <c r="F13" i="340"/>
  <c r="I13" i="340"/>
  <c r="G100" i="343"/>
  <c r="J100" i="343"/>
  <c r="F100" i="343"/>
  <c r="I100" i="343"/>
  <c r="G9" i="346"/>
  <c r="J9" i="346"/>
  <c r="F9" i="346"/>
  <c r="I9" i="346"/>
  <c r="G9" i="349"/>
  <c r="J9" i="349"/>
  <c r="F9" i="349"/>
  <c r="I9" i="349"/>
  <c r="F12" i="334"/>
  <c r="F8" i="335"/>
  <c r="J8" i="335"/>
  <c r="G12" i="335"/>
  <c r="G97" i="335"/>
  <c r="F9" i="336"/>
  <c r="J9" i="336"/>
  <c r="G13" i="336"/>
  <c r="F11" i="337"/>
  <c r="J11" i="337"/>
  <c r="G94" i="337"/>
  <c r="G12" i="338"/>
  <c r="G97" i="338"/>
  <c r="G10" i="340"/>
  <c r="F12" i="340"/>
  <c r="J12" i="340"/>
  <c r="G8" i="341"/>
  <c r="F9" i="341"/>
  <c r="J9" i="341"/>
  <c r="G94" i="341"/>
  <c r="F8" i="342"/>
  <c r="G12" i="342"/>
  <c r="G9" i="343"/>
  <c r="F11" i="343"/>
  <c r="J11" i="343"/>
  <c r="G94" i="343"/>
  <c r="F8" i="344"/>
  <c r="G12" i="344"/>
  <c r="F97" i="344"/>
  <c r="G100" i="344"/>
  <c r="G9" i="345"/>
  <c r="F11" i="345"/>
  <c r="J11" i="345"/>
  <c r="G114" i="345"/>
  <c r="G12" i="346"/>
  <c r="G9" i="351"/>
  <c r="J9" i="351"/>
  <c r="F9" i="351"/>
  <c r="I9" i="351"/>
  <c r="G112" i="352"/>
  <c r="J112" i="352"/>
  <c r="F112" i="352"/>
  <c r="I112" i="352"/>
  <c r="G9" i="357"/>
  <c r="J9" i="357"/>
  <c r="F9" i="357"/>
  <c r="I9" i="357"/>
  <c r="F20" i="360"/>
  <c r="G11" i="361"/>
  <c r="J11" i="361"/>
  <c r="F11" i="361"/>
  <c r="I11" i="361"/>
  <c r="G12" i="364"/>
  <c r="J12" i="364"/>
  <c r="F12" i="364"/>
  <c r="I12" i="364"/>
  <c r="I107" i="334"/>
  <c r="I11" i="335"/>
  <c r="I100" i="335"/>
  <c r="I12" i="336"/>
  <c r="I8" i="337"/>
  <c r="I8" i="340"/>
  <c r="I75" i="340"/>
  <c r="I12" i="341"/>
  <c r="I8" i="343"/>
  <c r="I97" i="343"/>
  <c r="I8" i="345"/>
  <c r="I117" i="345"/>
  <c r="I12" i="347"/>
  <c r="I44" i="347"/>
  <c r="I11" i="348"/>
  <c r="I53" i="348"/>
  <c r="I11" i="349"/>
  <c r="I8" i="350"/>
  <c r="G94" i="351"/>
  <c r="J94" i="351"/>
  <c r="F94" i="351"/>
  <c r="F54" i="351"/>
  <c r="I94" i="351"/>
  <c r="G12" i="352"/>
  <c r="J12" i="352"/>
  <c r="F12" i="352"/>
  <c r="I12" i="352"/>
  <c r="G11" i="353"/>
  <c r="J11" i="353"/>
  <c r="F11" i="353"/>
  <c r="I11" i="353"/>
  <c r="G95" i="353"/>
  <c r="J95" i="353"/>
  <c r="F95" i="353"/>
  <c r="F55" i="353"/>
  <c r="I95" i="353"/>
  <c r="G12" i="355"/>
  <c r="J12" i="355"/>
  <c r="F12" i="355"/>
  <c r="I12" i="355"/>
  <c r="G94" i="357"/>
  <c r="J94" i="357"/>
  <c r="F94" i="357"/>
  <c r="F54" i="357"/>
  <c r="I94" i="357"/>
  <c r="G8" i="360"/>
  <c r="J8" i="360"/>
  <c r="F8" i="360"/>
  <c r="I8" i="360"/>
  <c r="F107" i="334"/>
  <c r="F100" i="335"/>
  <c r="F12" i="336"/>
  <c r="F97" i="337"/>
  <c r="F11" i="338"/>
  <c r="F100" i="338"/>
  <c r="F75" i="340"/>
  <c r="F12" i="341"/>
  <c r="F11" i="342"/>
  <c r="F8" i="343"/>
  <c r="F97" i="343"/>
  <c r="F11" i="344"/>
  <c r="F8" i="345"/>
  <c r="F117" i="345"/>
  <c r="F11" i="346"/>
  <c r="F12" i="347"/>
  <c r="F44" i="347"/>
  <c r="F11" i="348"/>
  <c r="F53" i="348"/>
  <c r="F11" i="349"/>
  <c r="F8" i="350"/>
  <c r="G100" i="350"/>
  <c r="J100" i="350"/>
  <c r="F100" i="350"/>
  <c r="I100" i="350"/>
  <c r="G104" i="355"/>
  <c r="J104" i="355"/>
  <c r="F104" i="355"/>
  <c r="F64" i="355"/>
  <c r="I104" i="355"/>
  <c r="G12" i="356"/>
  <c r="J12" i="356"/>
  <c r="F12" i="356"/>
  <c r="I12" i="356"/>
  <c r="G11" i="359"/>
  <c r="J11" i="359"/>
  <c r="F11" i="359"/>
  <c r="I11" i="359"/>
  <c r="G97" i="360"/>
  <c r="J97" i="360"/>
  <c r="F97" i="360"/>
  <c r="I97" i="360"/>
  <c r="G8" i="365"/>
  <c r="J8" i="365"/>
  <c r="F8" i="365"/>
  <c r="I8" i="365"/>
  <c r="F8" i="351"/>
  <c r="G12" i="351"/>
  <c r="F97" i="351"/>
  <c r="J97" i="351"/>
  <c r="F11" i="352"/>
  <c r="J11" i="352"/>
  <c r="G8" i="353"/>
  <c r="G101" i="353"/>
  <c r="G9" i="354"/>
  <c r="F11" i="354"/>
  <c r="G9" i="355"/>
  <c r="F11" i="355"/>
  <c r="F107" i="355"/>
  <c r="J107" i="355"/>
  <c r="F11" i="356"/>
  <c r="J11" i="356"/>
  <c r="G94" i="356"/>
  <c r="G12" i="357"/>
  <c r="F97" i="357"/>
  <c r="G100" i="357"/>
  <c r="G11" i="360"/>
  <c r="F12" i="360"/>
  <c r="J12" i="360"/>
  <c r="G12" i="362"/>
  <c r="G45" i="362"/>
  <c r="G97" i="368"/>
  <c r="J97" i="368"/>
  <c r="F97" i="368"/>
  <c r="I97" i="368"/>
  <c r="G107" i="373"/>
  <c r="J107" i="373"/>
  <c r="F107" i="373"/>
  <c r="I107" i="373"/>
  <c r="G12" i="374"/>
  <c r="J12" i="374"/>
  <c r="F12" i="374"/>
  <c r="I12" i="374"/>
  <c r="G9" i="375"/>
  <c r="J9" i="375"/>
  <c r="F9" i="375"/>
  <c r="I9" i="375"/>
  <c r="G9" i="378"/>
  <c r="J9" i="378"/>
  <c r="F9" i="378"/>
  <c r="I9" i="378"/>
  <c r="I97" i="350"/>
  <c r="I109" i="352"/>
  <c r="I97" i="356"/>
  <c r="I12" i="359"/>
  <c r="I100" i="359"/>
  <c r="I94" i="360"/>
  <c r="I12" i="361"/>
  <c r="I100" i="361"/>
  <c r="I8" i="364"/>
  <c r="I101" i="364"/>
  <c r="I9" i="365"/>
  <c r="G8" i="368"/>
  <c r="J8" i="368"/>
  <c r="F8" i="368"/>
  <c r="I8" i="368"/>
  <c r="G9" i="370"/>
  <c r="J9" i="370"/>
  <c r="F9" i="370"/>
  <c r="I9" i="370"/>
  <c r="G12" i="371"/>
  <c r="J12" i="371"/>
  <c r="F12" i="371"/>
  <c r="I12" i="371"/>
  <c r="G97" i="372"/>
  <c r="J97" i="372"/>
  <c r="F97" i="372"/>
  <c r="I97" i="372"/>
  <c r="G11" i="373"/>
  <c r="J11" i="373"/>
  <c r="F11" i="373"/>
  <c r="I11" i="373"/>
  <c r="G110" i="378"/>
  <c r="J110" i="378"/>
  <c r="F110" i="378"/>
  <c r="I110" i="378"/>
  <c r="F20" i="379"/>
  <c r="F97" i="350"/>
  <c r="F11" i="351"/>
  <c r="F12" i="353"/>
  <c r="F11" i="357"/>
  <c r="F12" i="359"/>
  <c r="F100" i="359"/>
  <c r="F94" i="360"/>
  <c r="F12" i="361"/>
  <c r="F100" i="361"/>
  <c r="F10" i="362"/>
  <c r="F8" i="364"/>
  <c r="F101" i="364"/>
  <c r="F9" i="365"/>
  <c r="G8" i="366"/>
  <c r="J8" i="366"/>
  <c r="F8" i="366"/>
  <c r="I8" i="366"/>
  <c r="G11" i="367"/>
  <c r="J11" i="367"/>
  <c r="F11" i="367"/>
  <c r="I11" i="367"/>
  <c r="G12" i="369"/>
  <c r="J12" i="369"/>
  <c r="F12" i="369"/>
  <c r="I12" i="369"/>
  <c r="G94" i="370"/>
  <c r="J94" i="370"/>
  <c r="F94" i="370"/>
  <c r="F54" i="370"/>
  <c r="I94" i="370"/>
  <c r="G8" i="372"/>
  <c r="J8" i="372"/>
  <c r="F8" i="372"/>
  <c r="I8" i="372"/>
  <c r="G48" i="374"/>
  <c r="J48" i="374"/>
  <c r="F48" i="374"/>
  <c r="I48" i="374"/>
  <c r="F20" i="376"/>
  <c r="G9" i="379"/>
  <c r="J9" i="379"/>
  <c r="F9" i="379"/>
  <c r="I9" i="379"/>
  <c r="G11" i="366"/>
  <c r="F12" i="366"/>
  <c r="J12" i="366"/>
  <c r="F120" i="366"/>
  <c r="J120" i="366"/>
  <c r="G11" i="368"/>
  <c r="F12" i="368"/>
  <c r="F100" i="368"/>
  <c r="G9" i="369"/>
  <c r="F10" i="369"/>
  <c r="G75" i="369"/>
  <c r="G12" i="370"/>
  <c r="G11" i="372"/>
  <c r="F12" i="372"/>
  <c r="J12" i="372"/>
  <c r="F100" i="372"/>
  <c r="J100" i="372"/>
  <c r="G8" i="373"/>
  <c r="F9" i="373"/>
  <c r="J9" i="373"/>
  <c r="F110" i="373"/>
  <c r="J110" i="373"/>
  <c r="G9" i="374"/>
  <c r="F10" i="374"/>
  <c r="J10" i="374"/>
  <c r="G12" i="375"/>
  <c r="G104" i="375"/>
  <c r="F11" i="377"/>
  <c r="J11" i="377"/>
  <c r="F8" i="378"/>
  <c r="J8" i="378"/>
  <c r="F8" i="379"/>
  <c r="J8" i="379"/>
  <c r="F10" i="380"/>
  <c r="J10" i="380"/>
  <c r="I130" i="365"/>
  <c r="I114" i="366"/>
  <c r="I12" i="367"/>
  <c r="I100" i="367"/>
  <c r="I9" i="368"/>
  <c r="I8" i="371"/>
  <c r="I105" i="371"/>
  <c r="I12" i="373"/>
  <c r="I13" i="374"/>
  <c r="I50" i="374"/>
  <c r="I97" i="377"/>
  <c r="F130" i="365"/>
  <c r="F114" i="366"/>
  <c r="F12" i="367"/>
  <c r="F100" i="367"/>
  <c r="F73" i="369"/>
  <c r="F11" i="370"/>
  <c r="F8" i="371"/>
  <c r="F105" i="371"/>
  <c r="F50" i="374"/>
  <c r="F11" i="375"/>
  <c r="F107" i="375"/>
  <c r="F97" i="377"/>
</calcChain>
</file>

<file path=xl/sharedStrings.xml><?xml version="1.0" encoding="utf-8"?>
<sst xmlns="http://schemas.openxmlformats.org/spreadsheetml/2006/main" count="16315" uniqueCount="533">
  <si>
    <t>Нажмите на необходимый город</t>
  </si>
  <si>
    <t>№ п/п</t>
  </si>
  <si>
    <t>Город</t>
  </si>
  <si>
    <t>Абакан</t>
  </si>
  <si>
    <t>Альметьевск</t>
  </si>
  <si>
    <t>Армавир</t>
  </si>
  <si>
    <t>Архангельск</t>
  </si>
  <si>
    <t>Астрахань</t>
  </si>
  <si>
    <t>Барнаул</t>
  </si>
  <si>
    <t>Белгород</t>
  </si>
  <si>
    <t>Бийск</t>
  </si>
  <si>
    <t>Благовещенск</t>
  </si>
  <si>
    <t>Братск</t>
  </si>
  <si>
    <t>Брянск</t>
  </si>
  <si>
    <t>Великий Новгород</t>
  </si>
  <si>
    <t>Владивосток</t>
  </si>
  <si>
    <t>Владимир</t>
  </si>
  <si>
    <t>Волгоград</t>
  </si>
  <si>
    <t>Вологда</t>
  </si>
  <si>
    <t>Воронеж</t>
  </si>
  <si>
    <t>Грозный</t>
  </si>
  <si>
    <t>Екатеринбург</t>
  </si>
  <si>
    <t>Иваново</t>
  </si>
  <si>
    <t>Ижевск</t>
  </si>
  <si>
    <t>Йошкар-Ола</t>
  </si>
  <si>
    <t>Иркутск</t>
  </si>
  <si>
    <t>Кавказские Минеральные Воды</t>
  </si>
  <si>
    <t>Казань</t>
  </si>
  <si>
    <t>Калининград</t>
  </si>
  <si>
    <t>Калуга</t>
  </si>
  <si>
    <t>Каменск-Уральский</t>
  </si>
  <si>
    <t>Кемерово</t>
  </si>
  <si>
    <t>Киров</t>
  </si>
  <si>
    <t>Комсомольск-на-Амуре</t>
  </si>
  <si>
    <t>Кострома</t>
  </si>
  <si>
    <t>Краснодар</t>
  </si>
  <si>
    <t>Красноярск</t>
  </si>
  <si>
    <t>Курган</t>
  </si>
  <si>
    <t>Курск</t>
  </si>
  <si>
    <t>Ленинск-Кузнецкий</t>
  </si>
  <si>
    <t>Липецк</t>
  </si>
  <si>
    <t>Магнитогорск</t>
  </si>
  <si>
    <t>Махачкала</t>
  </si>
  <si>
    <t>Миасс и Златоуст</t>
  </si>
  <si>
    <t>Москва</t>
  </si>
  <si>
    <t>Мурманск</t>
  </si>
  <si>
    <t>Набережные Челны</t>
  </si>
  <si>
    <t>Находка</t>
  </si>
  <si>
    <t>Нижневартовск</t>
  </si>
  <si>
    <t>Нижний Новгород</t>
  </si>
  <si>
    <t>Нижний Тагил</t>
  </si>
  <si>
    <t>Новокузнецк</t>
  </si>
  <si>
    <t>Новороссийск</t>
  </si>
  <si>
    <t>Новосибирск</t>
  </si>
  <si>
    <t>Новый Уренгой</t>
  </si>
  <si>
    <t>Норильск</t>
  </si>
  <si>
    <t>Ноябрьск</t>
  </si>
  <si>
    <t>Омск</t>
  </si>
  <si>
    <t>Орёл</t>
  </si>
  <si>
    <t>Оренбург</t>
  </si>
  <si>
    <t>Пенза</t>
  </si>
  <si>
    <t>Пермь</t>
  </si>
  <si>
    <t>Петрозаводск</t>
  </si>
  <si>
    <t>Петропавловск-Камчатский</t>
  </si>
  <si>
    <t>Псков</t>
  </si>
  <si>
    <t>Республика Алтай</t>
  </si>
  <si>
    <t>Ростов-на-Дону</t>
  </si>
  <si>
    <t>Рязань</t>
  </si>
  <si>
    <t>Самара</t>
  </si>
  <si>
    <t>Санкт-Петербург</t>
  </si>
  <si>
    <t>Саранск</t>
  </si>
  <si>
    <t>Саратов</t>
  </si>
  <si>
    <t>Смоленск</t>
  </si>
  <si>
    <t>Сочи</t>
  </si>
  <si>
    <t>Ставрополь</t>
  </si>
  <si>
    <t>Старый Оскол</t>
  </si>
  <si>
    <t>Стерлитамак</t>
  </si>
  <si>
    <t>Сургут</t>
  </si>
  <si>
    <t>Сыктывкар</t>
  </si>
  <si>
    <t>Таганрог</t>
  </si>
  <si>
    <t>Тамбов</t>
  </si>
  <si>
    <t>Тверь</t>
  </si>
  <si>
    <t>Тобольск</t>
  </si>
  <si>
    <t>Тольятти</t>
  </si>
  <si>
    <t>Томск</t>
  </si>
  <si>
    <t>Тула</t>
  </si>
  <si>
    <t>Тюмень</t>
  </si>
  <si>
    <t>Улан-Удэ</t>
  </si>
  <si>
    <t>Ульяновск</t>
  </si>
  <si>
    <t>Уссурийск</t>
  </si>
  <si>
    <t>Уфа</t>
  </si>
  <si>
    <t>Ухта</t>
  </si>
  <si>
    <t>Хабаровск</t>
  </si>
  <si>
    <t>Ханты-Мансийск</t>
  </si>
  <si>
    <t>Чебоксары</t>
  </si>
  <si>
    <t>Челябинск</t>
  </si>
  <si>
    <t>Чита</t>
  </si>
  <si>
    <t>Шерегеш</t>
  </si>
  <si>
    <t>Южно-Сахалинск</t>
  </si>
  <si>
    <t>Якутск</t>
  </si>
  <si>
    <t>Ярославль</t>
  </si>
  <si>
    <t>ПРАЙС-ЛИСТ НА РАЗМЕЩЕНИЕ РЕКЛАМЫ В 2ГИС</t>
  </si>
  <si>
    <t>В стоимость включены 6 ежемесячных выпусков</t>
  </si>
  <si>
    <t>Цены действуют c 01.02.2022 года (начало размещения - с 01.03.2022). Цены указаны в рублях с НДС</t>
  </si>
  <si>
    <t>ГЕОКОНТЕКСТНАЯ РЕКЛАМА</t>
  </si>
  <si>
    <t>Пакетные позиции</t>
  </si>
  <si>
    <r>
      <t>Ценовая группа 1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</si>
  <si>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2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</si>
  <si>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3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</si>
  <si>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4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</si>
  <si>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r>
      <t>Ценовая группа 5</t>
    </r>
    <r>
      <rPr>
        <b/>
        <vertAlign val="superscript"/>
        <sz val="20"/>
        <rFont val="Calibri"/>
        <family val="2"/>
        <charset val="204"/>
        <scheme val="minor"/>
      </rPr>
      <t>1</t>
    </r>
  </si>
  <si>
    <t>не бартер</t>
  </si>
  <si>
    <t>Пакет «Лайт»</t>
  </si>
  <si>
    <t>бартер</t>
  </si>
  <si>
    <r>
      <t>Пакет «Лайт»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</si>
  <si>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«Старт»</t>
  </si>
  <si>
    <r>
      <t>Пакет «Старт»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</si>
  <si>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«Дополнительный»</t>
  </si>
  <si>
    <r>
      <t>Пакет «Дополнительный»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</si>
  <si>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Подключение в другие рубрики</t>
  </si>
  <si>
    <r>
      <t>Подключение в другие рубрики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</si>
  <si>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Приоритеты в рубрике</t>
  </si>
  <si>
    <t>Приоритет в рубрике 1-го порядка для объявления в поисковой выдаче</t>
  </si>
  <si>
    <t>Приоритет в рубрике 2-го порядка для объявления в поисковой выдаче</t>
  </si>
  <si>
    <t>Приоритет в рубрике 3-го порядка для объявления в поисковой выдаче</t>
  </si>
  <si>
    <t>Приоритет в рубрике 4-го порядка для объявления в поисковой выдаче</t>
  </si>
  <si>
    <t>Приоритет в рубрике 5-го порядка для объявления в поисковой выдаче</t>
  </si>
  <si>
    <t>Приоритет в рубрике 6-го порядка для объявления в поисковой выдаче</t>
  </si>
  <si>
    <t>Приоритет в рубрике 7-го порядка для объявления в поисковой выдаче</t>
  </si>
  <si>
    <t>Приоритет в рубрике 8-го порядка для объявления в поисковой выдаче</t>
  </si>
  <si>
    <t>Приоритет в рубрике 9-го порядка для объявления в поисковой выдаче</t>
  </si>
  <si>
    <t>Приоритет в рубрике 10-го порядка для объявления в поисковой выдаче</t>
  </si>
  <si>
    <t>Приоритет в рубрике 11-го порядка для объявления в поисковой выдаче</t>
  </si>
  <si>
    <t>Приоритет в рубрике 12-го порядка для объявления в поисковой выдаче</t>
  </si>
  <si>
    <t>Приоритет в рубрике 13-го порядка для объявления в поисковой выдаче</t>
  </si>
  <si>
    <t>Приоритет в рубрике 14-го порядка для объявления в поисковой выдаче</t>
  </si>
  <si>
    <t>Приоритет в рубрике 15-го порядка для объявления в поисковой выдаче</t>
  </si>
  <si>
    <t>Приоритет в рубрике 16-го порядка для объявления в поисковой выдаче</t>
  </si>
  <si>
    <t>Приоритет в рубрике 17-го порядка для объявления в поисковой выдаче</t>
  </si>
  <si>
    <t>Приоритет в рубрике 18-го порядка для объявления в поисковой выдаче</t>
  </si>
  <si>
    <t>Приоритет в рубрике 19-го порядка для объявления в поисковой выдаче</t>
  </si>
  <si>
    <t>Приоритет в рубрике 20-го порядка для объявления в поисковой выдаче</t>
  </si>
  <si>
    <t>Усиливающие позиции</t>
  </si>
  <si>
    <t>Брендирование</t>
  </si>
  <si>
    <t>Дополнительная рубрика</t>
  </si>
  <si>
    <t>Логотип на карте в детальных масштабах во всех рубриках</t>
  </si>
  <si>
    <t>Логотип на карте во всех масштабах в одной рубрике</t>
  </si>
  <si>
    <t>Логотип на карте во всех масштабах в рубрике 1-го уровня</t>
  </si>
  <si>
    <t>Рекламная ссылка</t>
  </si>
  <si>
    <t>Рекламная ссылка к компании</t>
  </si>
  <si>
    <t>Двойная рекламная ссылка к компании</t>
  </si>
  <si>
    <t>Тройная рекламная ссылка к компании</t>
  </si>
  <si>
    <t>Рекламная статья (до 120 Кб)</t>
  </si>
  <si>
    <t>Стоимость указана за 1 адрес</t>
  </si>
  <si>
    <t>Расширение кнопки действия</t>
  </si>
  <si>
    <t>МЕДИЙНАЯ РЕКЛАМА</t>
  </si>
  <si>
    <t>Логотипы на карте</t>
  </si>
  <si>
    <t>Дополнительный логотип на карте</t>
  </si>
  <si>
    <t>Логотип на карте</t>
  </si>
  <si>
    <t>Smart-баннер</t>
  </si>
  <si>
    <t>Баннер в окне карты</t>
  </si>
  <si>
    <t>Баннер на стартовой заставке</t>
  </si>
  <si>
    <t>Баннер на стартовом экране</t>
  </si>
  <si>
    <t>Баннер на стартовом экране (с видео)</t>
  </si>
  <si>
    <t>Баннер на финальной заставке</t>
  </si>
  <si>
    <t>Баннер под окном справочника</t>
  </si>
  <si>
    <t>Баннер-небоскреб</t>
  </si>
  <si>
    <t>Баннер на дашборде (мобильная версия)</t>
  </si>
  <si>
    <t>Лента B2B-предложений в Личном кабинете</t>
  </si>
  <si>
    <t>Логотип в списке рубрик (4 позиция)</t>
  </si>
  <si>
    <t>Логотип в списке рубрик (12 позиция)</t>
  </si>
  <si>
    <t>Логотип на дашборде</t>
  </si>
  <si>
    <t>Реклама в печати</t>
  </si>
  <si>
    <t>Витрина</t>
  </si>
  <si>
    <t>Баннер  в геообъектах</t>
  </si>
  <si>
    <t>Баннер в обслуживающих организациях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</si>
  <si>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</si>
  <si>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</si>
  <si>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</si>
  <si>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</si>
  <si>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</si>
  <si>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</si>
  <si>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</si>
  <si>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</si>
  <si>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</si>
  <si>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</si>
  <si>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2</t>
    </r>
  </si>
  <si>
    <t>Реклама в навигаторе</t>
  </si>
  <si>
    <t>Стоимость за 1000 показов</t>
  </si>
  <si>
    <t>Логотип на карте в Навигаторе</t>
  </si>
  <si>
    <t>Билборд в Навигаторе</t>
  </si>
  <si>
    <t>Баннер при остановке в Навигаторе</t>
  </si>
  <si>
    <t>КОНТЕКСТНО-МЕДИЙНАЯ РЕКЛАМА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</si>
  <si>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Arial"/>
        <family val="2"/>
        <charset val="204"/>
      </rPr>
      <t/>
    </r>
  </si>
  <si>
    <t>Баннер в поисковой выдаче (онлайн-версия)</t>
  </si>
  <si>
    <t>Баннер в поисковой выдаче (ПК-версия)</t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</si>
  <si>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>1.1</t>
    </r>
    <r>
      <rPr>
        <sz val="16"/>
        <rFont val="Calibri"/>
        <family val="2"/>
        <charset val="204"/>
        <scheme val="minor"/>
      </rPr>
      <t xml:space="preserve">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</si>
  <si>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</si>
  <si>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</si>
  <si>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Контекстный рекламный блок</t>
  </si>
  <si>
    <t>СПЕЦПРЕДЛОЖЕНИЯ</t>
  </si>
  <si>
    <t>Реклама в карточках партнёров</t>
  </si>
  <si>
    <t>Кнопка действия в карточках партнёров</t>
  </si>
  <si>
    <t>Кнопка действия в карточках партнёров и выдаче</t>
  </si>
  <si>
    <t>Реклама в карточках партнеров и выдаче</t>
  </si>
  <si>
    <t>Реклама в карточках компаний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</si>
  <si>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</si>
  <si>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>1.1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итоговая стоимость рекламной позиции определяется по совокупности ценовых групп</t>
    </r>
  </si>
  <si>
    <r>
      <rPr>
        <vertAlign val="superscript"/>
        <sz val="14"/>
        <rFont val="Calibri"/>
        <family val="2"/>
        <charset val="204"/>
        <scheme val="minor"/>
      </rPr>
      <t>2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</si>
  <si>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Стоимость, условия оказания Услуг/Дополнительных услуг, не перечисленных в настоящем прайс-листе, в т. ч. в рамках проведения спецпроектов, определяются Исполнителем в индивидуальном порядке и согласуются Сторонами</t>
  </si>
  <si>
    <t xml:space="preserve">Дополнительная рубрика  </t>
  </si>
  <si>
    <t xml:space="preserve">МЕДИЙНАЯ РЕКЛАМА   </t>
  </si>
  <si>
    <r>
      <t>Smart-баннер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</si>
  <si>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окне карты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</si>
  <si>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</si>
  <si>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</si>
  <si>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стартовом экране (с видео)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</si>
  <si>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на финальной заставке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</si>
  <si>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под окном справочника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</si>
  <si>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Баннер-небоскреб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</si>
  <si>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Лента B2B-предложений в Личном кабинете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</si>
  <si>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Логотип на дашборде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</si>
  <si>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Реклама в печати VIP</t>
    </r>
    <r>
      <rPr>
        <vertAlign val="superscript"/>
        <sz val="16"/>
        <rFont val="Calibri"/>
        <family val="2"/>
        <charset val="204"/>
        <scheme val="minor"/>
      </rPr>
      <t>1</t>
    </r>
  </si>
  <si>
    <t>Баннер в поисковой выдаче (мобильная 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</si>
  <si>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</si>
  <si>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(онлайн-версия)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</si>
  <si>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t>Баннер в поисковой выдаче (ПК-версия) VIP</t>
    </r>
    <r>
      <rPr>
        <vertAlign val="superscript"/>
        <sz val="16"/>
        <rFont val="Calibri"/>
        <family val="2"/>
        <charset val="204"/>
        <scheme val="minor"/>
      </rPr>
      <t>1</t>
    </r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</si>
  <si>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</si>
  <si>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Баннер в геообъектах</t>
  </si>
  <si>
    <t>Лента B2B-предложений в Личном кабинете VIP2</t>
  </si>
  <si>
    <t>В стоимость включены 4 ежемесячных выпуска</t>
  </si>
  <si>
    <t>Приоритет в рубрике 21-го порядка для объявления в поисковой выдаче</t>
  </si>
  <si>
    <t>Приоритет в рубрике 22-го порядка для объявления в поисковой выдаче</t>
  </si>
  <si>
    <t>Приоритет в рубрике 23-го порядка для объявления в поисковой выдаче</t>
  </si>
  <si>
    <t>Приоритет в рубрике 24-го порядка для объявления в поисковой выдаче</t>
  </si>
  <si>
    <t>Приоритет в рубрике 25-го порядка для объявления в поисковой выдаче</t>
  </si>
  <si>
    <t>Приоритет в рубрике 26-го порядка для объявления в поисковой выдаче</t>
  </si>
  <si>
    <t>Приоритет в рубрике 27-го порядка для объявления в поисковой выдаче</t>
  </si>
  <si>
    <t>Приоритет в рубрике 28-го порядка для объявления в поисковой выдаче</t>
  </si>
  <si>
    <t>Приоритет в рубрике 29-го порядка для объявления в поисковой выдаче</t>
  </si>
  <si>
    <t>Приоритет в рубрике 30-го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</si>
  <si>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</si>
  <si>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НА ОКАЗАНИЕ ДОПОЛНИТЕЛЬНЫХ УСЛУГ С ИСПОЛЬЗОВАНИЕМ СЕРВИСОВ 2ГИС</t>
  </si>
  <si>
    <t>Дополнительные (информационные) услуги</t>
  </si>
  <si>
    <t>Наименование Дополнительных услуг/работ</t>
  </si>
  <si>
    <t>Описание Дополнительных услуг/работ</t>
  </si>
  <si>
    <t>Стоимость оказания Дополнительных услуг в месяц, руб. (в том числе НДС)/ Дополнительных работ, 1 шт, руб. (в том числе НДС)</t>
  </si>
  <si>
    <t>2ГИС Колл-трекинг на 1 месяц</t>
  </si>
  <si>
    <t>Предоставление Заказчику статистических данных о звонках Потребителей, использующих Приложение на основе Продуктов 2ГИС по функциональному назначению, Рекламируемому предприятию в Справочнике организаций; предоставление возможности доступа к аудиозаписям звонков</t>
  </si>
  <si>
    <t>2ГИС Колл-трекинг на 2-3 месяца</t>
  </si>
  <si>
    <t>2ГИС Колл-трекинг на 4-5 месяцев</t>
  </si>
  <si>
    <t>2ГИС Колл-трекинг на 6 и более месяцев</t>
  </si>
  <si>
    <r>
      <t>Баннер в поисковой выдаче (мобильная версия)</t>
    </r>
    <r>
      <rPr>
        <sz val="16"/>
        <rFont val="Arial"/>
        <family val="2"/>
        <charset val="204"/>
      </rPr>
      <t/>
    </r>
  </si>
  <si>
    <t>В стоимость включены 6 ежемесячных выпуска</t>
  </si>
  <si>
    <r>
      <rPr>
        <vertAlign val="superscript"/>
        <sz val="14"/>
        <rFont val="Calibri"/>
        <family val="2"/>
        <charset val="204"/>
        <scheme val="minor"/>
      </rPr>
      <t xml:space="preserve">1 </t>
    </r>
    <r>
      <rPr>
        <sz val="14"/>
        <rFont val="Calibri"/>
        <family val="2"/>
        <charset val="204"/>
        <scheme val="minor"/>
      </rPr>
      <t>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Обратите внимание на исключение под сноской 1.1. (сноска указывается относительно конкретных рекламных позиций).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</si>
  <si>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r>
      <rPr>
        <vertAlign val="superscript"/>
        <sz val="14"/>
        <rFont val="Calibri"/>
        <family val="2"/>
        <charset val="204"/>
        <scheme val="minor"/>
      </rPr>
      <t xml:space="preserve">2 </t>
    </r>
    <r>
      <rPr>
        <sz val="14"/>
        <rFont val="Calibri"/>
        <family val="2"/>
        <charset val="204"/>
        <scheme val="minor"/>
      </rPr>
      <t>Статус VIP предполагает сопровождение договорных отношений персональным менеджером Исполнителя</t>
    </r>
  </si>
  <si>
    <t>Пофилиальное ценообразование (цена за 1 филиал)*</t>
  </si>
  <si>
    <t>Приоритет в рубрике 31-го порядка для объявления в поисковой выдаче</t>
  </si>
  <si>
    <t>Приоритет в рубрике 32-го порядка для объявления в поисковой выдаче</t>
  </si>
  <si>
    <t>Приоритет в рубрике 33-го порядка для объявления в поисковой выдаче</t>
  </si>
  <si>
    <t>Приоритет в рубрике 34-го порядка для объявления в поисковой выдаче</t>
  </si>
  <si>
    <t>Приоритет в рубрике 35-го порядка для объявления в поисковой выдаче</t>
  </si>
  <si>
    <t>Приоритет в рубрике 36-го порядка для объявления в поисковой выдаче</t>
  </si>
  <si>
    <t>Приоритет в рубрике 37-го порядка для объявления в поисковой выдаче</t>
  </si>
  <si>
    <t>Приоритет в рубрике 38-го порядка для объявления в поисковой выдаче</t>
  </si>
  <si>
    <t>Приоритет в рубрике 39-го порядка для объявления в поисковой выдаче</t>
  </si>
  <si>
    <t>Приоритет в рубрике 40-го порядка для объявления в поисковой выдаче</t>
  </si>
  <si>
    <t>АКЦИЯ</t>
  </si>
  <si>
    <t>Пакет «Лайт» АКЦИЯ</t>
  </si>
  <si>
    <t>Пакет «Старт» АКЦИЯ</t>
  </si>
  <si>
    <t>Подключение в другие рубрики АКЦИЯ</t>
  </si>
  <si>
    <t>Приоритет в рубрике 1-го порядка для объявления в поисковой выдаче АКЦИЯ</t>
  </si>
  <si>
    <t>Приоритет в рубрике 2-го порядка для объявления в поисковой выдаче АКЦИЯ</t>
  </si>
  <si>
    <t>Приоритет в рубрике 3-го порядка для объявления в поисковой выдаче АКЦИЯ</t>
  </si>
  <si>
    <t>Приоритет в рубрике 4-го порядка для объявления в поисковой выдаче АКЦИЯ</t>
  </si>
  <si>
    <t>Приоритет в рубрике 5-го порядка для объявления в поисковой выдаче АКЦИЯ</t>
  </si>
  <si>
    <t>Приоритет в рубрике 6-го порядка для объявления в поисковой выдаче АКЦИЯ</t>
  </si>
  <si>
    <t>Приоритет в рубрике 7-го порядка для объявления в поисковой выдаче АКЦИЯ</t>
  </si>
  <si>
    <t>Приоритет в рубрике 8-го порядка для объявления в поисковой выдаче АКЦИЯ</t>
  </si>
  <si>
    <t>Приоритет в рубрике 9-го порядка для объявления в поисковой выдаче АКЦИЯ</t>
  </si>
  <si>
    <t>Приоритет в рубрике 10-го порядка для объявления в поисковой выдаче АКЦИЯ</t>
  </si>
  <si>
    <t>Приоритет в рубрике 11-го порядка для объявления в поисковой выдаче АКЦИЯ</t>
  </si>
  <si>
    <t>Приоритет в рубрике 12-го порядка для объявления в поисковой выдаче АКЦИЯ</t>
  </si>
  <si>
    <t>Приоритет в рубрике 13-го порядка для объявления в поисковой выдаче АКЦИЯ</t>
  </si>
  <si>
    <t>Приоритет в рубрике 14-го порядка для объявления в поисковой выдаче АКЦИЯ</t>
  </si>
  <si>
    <t>Приоритет в рубрике 15-го порядка для объявления в поисковой выдаче АКЦИЯ</t>
  </si>
  <si>
    <t>Приоритет в рубрике 16-го порядка для объявления в поисковой выдаче АКЦИЯ</t>
  </si>
  <si>
    <t>Приоритет в рубрике 17-го порядка для объявления в поисковой выдаче АКЦИЯ</t>
  </si>
  <si>
    <t>Приоритет в рубрике 18-го порядка для объявления в поисковой выдаче АКЦИЯ</t>
  </si>
  <si>
    <t>Приоритет в рубрике 19-го порядка для объявления в поисковой выдаче АКЦИЯ</t>
  </si>
  <si>
    <t>Приоритет в рубрике 20-го порядка для объявления в поисковой выдаче АКЦИЯ</t>
  </si>
  <si>
    <t>Приоритет в рубрике 21-го порядка для объявления в поисковой выдаче АКЦИЯ</t>
  </si>
  <si>
    <t>Приоритет в рубрике 22-го порядка для объявления в поисковой выдаче АКЦИЯ</t>
  </si>
  <si>
    <t>Приоритет в рубрике 23-го порядка для объявления в поисковой выдаче АКЦИЯ</t>
  </si>
  <si>
    <t>Приоритет в рубрике 24-го порядка для объявления в поисковой выдаче АКЦИЯ</t>
  </si>
  <si>
    <t>Приоритет в рубрике 25-го порядка для объявления в поисковой выдаче АКЦИЯ</t>
  </si>
  <si>
    <t>Приоритет в рубрике 26-го порядка для объявления в поисковой выдаче АКЦИЯ</t>
  </si>
  <si>
    <t>Приоритет в рубрике 27-го порядка для объявления в поисковой выдаче АКЦИЯ</t>
  </si>
  <si>
    <t>Приоритет в рубрике 28-го порядка для объявления в поисковой выдаче АКЦИЯ</t>
  </si>
  <si>
    <t>Приоритет в рубрике 29-го порядка для объявления в поисковой выдаче АКЦИЯ</t>
  </si>
  <si>
    <t>Приоритет в рубрике 30-го порядка для объявления в поисковой выдаче АКЦИЯ</t>
  </si>
  <si>
    <t>Приоритет в рубрике 31-го порядка для объявления в поисковой выдаче АКЦИЯ</t>
  </si>
  <si>
    <t>Приоритет в рубрике 32-го порядка для объявления в поисковой выдаче АКЦИЯ</t>
  </si>
  <si>
    <t>Приоритет в рубрике 33-го порядка для объявления в поисковой выдаче АКЦИЯ</t>
  </si>
  <si>
    <t>Приоритет в рубрике 34-го порядка для объявления в поисковой выдаче АКЦИЯ</t>
  </si>
  <si>
    <t>Приоритет в рубрике 35-го порядка для объявления в поисковой выдаче АКЦИЯ</t>
  </si>
  <si>
    <t>Приоритет в рубрике 36-го порядка для объявления в поисковой выдаче АКЦИЯ</t>
  </si>
  <si>
    <t>Приоритет в рубрике 37-го порядка для объявления в поисковой выдаче АКЦИЯ</t>
  </si>
  <si>
    <t>Приоритет в рубрике 38-го порядка для объявления в поисковой выдаче АКЦИЯ</t>
  </si>
  <si>
    <t>Приоритет в рубрике 39-го порядка для объявления в поисковой выдаче АКЦИЯ</t>
  </si>
  <si>
    <t>Приоритет в рубрике 40-го порядка для объявления в поисковой выдаче АКЦИЯ</t>
  </si>
  <si>
    <t xml:space="preserve">Логотипы на карте </t>
  </si>
  <si>
    <t>Баннер на глобальной карте</t>
  </si>
  <si>
    <t>Баннер в поисковой выдаче (ПК- и онлайн-версия)</t>
  </si>
  <si>
    <r>
      <t>Баннер в поисковой выдаче (мобильная 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</si>
  <si>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(ПК- и онлайн-версия) VIP</t>
    </r>
    <r>
      <rPr>
        <vertAlign val="superscript"/>
        <sz val="16"/>
        <rFont val="Calibri"/>
        <family val="2"/>
        <charset val="204"/>
        <scheme val="minor"/>
      </rPr>
      <t>2</t>
    </r>
  </si>
  <si>
    <t>КОНТЕКСТНАЯ РЕКЛАМА</t>
  </si>
  <si>
    <t>2ГИС Приоритет</t>
  </si>
  <si>
    <t>2ГИС приоритет в справочной и товарной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</si>
  <si>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 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</si>
  <si>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* При пофилиальном ценообразовании появляется зависимость цены от количества филиалов фирмы-рекламодателя. Расчёт стоимости рекламного пакета при пофилиальном ценообразовании:
При расчёте стоимости размещения необходимо умножить стоимость пакета на коэффициент из таблицы:</t>
  </si>
  <si>
    <t>Количество филиалов фирмы-рекламодателя</t>
  </si>
  <si>
    <t>Коэффициент</t>
  </si>
  <si>
    <t>0–1</t>
  </si>
  <si>
    <t>4–7</t>
  </si>
  <si>
    <t>8–10</t>
  </si>
  <si>
    <t>11–20</t>
  </si>
  <si>
    <t>21–30</t>
  </si>
  <si>
    <t>31–100</t>
  </si>
  <si>
    <t>101–500</t>
  </si>
  <si>
    <t>501 и больше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</si>
  <si>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объявления в поисковой выдаче (где n -от 1 до 100)</t>
  </si>
  <si>
    <t>Брендирование карточки компании</t>
  </si>
  <si>
    <t>Приоритет в рубрике 1-го порядка для одинарного баннера в рубрике</t>
  </si>
  <si>
    <t>Приоритет в рубрике 2-го порядка для одинарного баннера в рубрике</t>
  </si>
  <si>
    <t>Приоритет в рубрике 3-го порядка для одинарного баннера в рубрике</t>
  </si>
  <si>
    <t>Приоритет в рубрике 4-го порядка для одинарного баннера в рубрике</t>
  </si>
  <si>
    <t>Приоритет в рубрике 5-го порядка для одинарного баннера в рубрике</t>
  </si>
  <si>
    <t>Приоритет в рубрике 6-го порядка для одинарного баннера в рубрике</t>
  </si>
  <si>
    <t>Приоритет в рубрике 7-го порядка для одинарного баннера в рубрике</t>
  </si>
  <si>
    <t>Приоритет в рубрике 8-го порядка для одинарного баннера в рубрике</t>
  </si>
  <si>
    <t>Приоритет в рубрике 9-го порядка для одинарного баннера в рубрике</t>
  </si>
  <si>
    <t>Приоритет в рубрике 10-го порядка для одинарного баннера в рубрике</t>
  </si>
  <si>
    <t>Приоритет в рубрике 11-го порядка для одинарного баннера в рубрике</t>
  </si>
  <si>
    <t>Приоритет в рубрике 12-го порядка для одинарного баннера в рубрике</t>
  </si>
  <si>
    <t>Приоритет в рубрике 13-го порядка для одинарного баннера в рубрике</t>
  </si>
  <si>
    <t>Приоритет в рубрике 14-го порядка для одинарного баннера в рубрике</t>
  </si>
  <si>
    <t>Приоритет в рубрике 15-го порядка для одинарного баннера в рубрике</t>
  </si>
  <si>
    <t>Приоритет в рубрике 16-го порядка для одинарного баннера в рубрике</t>
  </si>
  <si>
    <t>Приоритет в рубрике 17-го порядка для одинарного баннера в рубрике</t>
  </si>
  <si>
    <t>Приоритет в рубрике 18-го порядка для одинарного баннера в рубрике</t>
  </si>
  <si>
    <t>Приоритет в рубрике 19-го порядка для одинарного баннера в рубрике</t>
  </si>
  <si>
    <t>Приоритет в рубрике 20-го порядка для одинарного баннера в рубрике</t>
  </si>
  <si>
    <t>Приоритет в рубрике 41-го порядка для объявления в поисковой выдаче</t>
  </si>
  <si>
    <t>Приоритет в рубрике 42-го порядка для объявления в поисковой выдаче</t>
  </si>
  <si>
    <t>Приоритет в рубрике 43-го порядка для объявления в поисковой выдаче</t>
  </si>
  <si>
    <t>Приоритет в рубрике 44-го порядка для объявления в поисковой выдаче</t>
  </si>
  <si>
    <t>Приоритет в рубрике 45-го порядка для объявления в поисковой выдаче</t>
  </si>
  <si>
    <t>Приоритет в рубрике 46-го порядка для объявления в поисковой выдаче</t>
  </si>
  <si>
    <t>Приоритет в рубрике 47-го порядка для объявления в поисковой выдаче</t>
  </si>
  <si>
    <t>Приоритет в рубрике 48-го порядка для объявления в поисковой выдаче</t>
  </si>
  <si>
    <t>Приоритет в рубрике 49-го порядка для объявления в поисковой выдаче</t>
  </si>
  <si>
    <t>Приоритет в рубрике 50-го порядка для объявления в поисковой выдаче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</si>
  <si>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Статус VIP предполагает сопровождение договорных отношений персональным менеджером Исполнителя</t>
    </r>
  </si>
  <si>
    <t>Пакет «Стандарт»</t>
  </si>
  <si>
    <t>Подключение в другие рубрики для пакета «Стандарт»</t>
  </si>
  <si>
    <t>Приоритет в рубрике 51-го порядка для объявления в поисковой выдаче</t>
  </si>
  <si>
    <t>Приоритет в рубрике 52-го порядка для объявления в поисковой выдаче</t>
  </si>
  <si>
    <t>Приоритет в рубрике 53-го порядка для объявления в поисковой выдаче</t>
  </si>
  <si>
    <t>Приоритет в рубрике 54-го порядка для объявления в поисковой выдаче</t>
  </si>
  <si>
    <t>Приоритет в рубрике 55-го порядка для объявления в поисковой выдаче</t>
  </si>
  <si>
    <t>Приоритет в рубрике 56-го порядка для объявления в поисковой выдаче</t>
  </si>
  <si>
    <t>Приоритет в рубрике 57-го порядка для объявления в поисковой выдаче</t>
  </si>
  <si>
    <t>Приоритет в рубрике 58-го порядка для объявления в поисковой выдаче</t>
  </si>
  <si>
    <t>Приоритет в рубрике 59-го порядка для объявления в поисковой выдаче</t>
  </si>
  <si>
    <t>Приоритет в рубрике 60-го порядка для объявления в поисковой выдаче</t>
  </si>
  <si>
    <t>Приоритет в рубрике 61-го порядка для объявления в поисковой выдаче</t>
  </si>
  <si>
    <t>Приоритет в рубрике 62-го порядка для объявления в поисковой выдаче</t>
  </si>
  <si>
    <t>Приоритет в рубрике 63-го порядка для объявления в поисковой выдаче</t>
  </si>
  <si>
    <t>Приоритет в рубрике 64-го порядка для объявления в поисковой выдаче</t>
  </si>
  <si>
    <t>Приоритет в рубрике 65-го порядка для объявления в поисковой выдаче</t>
  </si>
  <si>
    <t>Приоритет в рубрике 66-го порядка для объявления в поисковой выдаче</t>
  </si>
  <si>
    <t>Приоритет в рубрике 67-го порядка для объявления в поисковой выдаче</t>
  </si>
  <si>
    <t>Приоритет в рубрике 68-го порядка для объявления в поисковой выдаче</t>
  </si>
  <si>
    <t>Приоритет в рубрике 69-го порядка для объявления в поисковой выдаче</t>
  </si>
  <si>
    <t>Приоритет в рубрике 70-го порядка для объявления в поисковой выдаче</t>
  </si>
  <si>
    <t>Приоритет в рубрике 71-го порядка для объявления в поисковой выдаче</t>
  </si>
  <si>
    <t>Приоритет в рубрике 72-го порядка для объявления в поисковой выдаче</t>
  </si>
  <si>
    <t>Приоритет в рубрике 73-го порядка для объявления в поисковой выдаче</t>
  </si>
  <si>
    <t>Приоритет в рубрике 74-го порядка для объявления в поисковой выдаче</t>
  </si>
  <si>
    <t>Приоритет в рубрике 75-го порядка для объявления в поисковой выдаче</t>
  </si>
  <si>
    <t>Приоритет в рубрике 76-го порядка для объявления в поисковой выдаче</t>
  </si>
  <si>
    <t>Приоритет в рубрике 77-го порядка для объявления в поисковой выдаче</t>
  </si>
  <si>
    <t>Приоритет в рубрике 78-го порядка для объявления в поисковой выдаче</t>
  </si>
  <si>
    <t>Приоритет в рубрике 79-го порядка для объявления в поисковой выдаче</t>
  </si>
  <si>
    <t>Приоритет в рубрике 80-го порядка для объявления в поисковой выдаче</t>
  </si>
  <si>
    <t>Приоритет в рубрике 81-го порядка для объявления в поисковой выдаче</t>
  </si>
  <si>
    <t>Приоритет в рубрике 82-го порядка для объявления в поисковой выдаче</t>
  </si>
  <si>
    <t>Приоритет в рубрике 83-го порядка для объявления в поисковой выдаче</t>
  </si>
  <si>
    <t>Приоритет в рубрике 84-го порядка для объявления в поисковой выдаче</t>
  </si>
  <si>
    <t>Приоритет в рубрике 85-го порядка для объявления в поисковой выдаче</t>
  </si>
  <si>
    <t>Приоритет в рубрике 86-го порядка для объявления в поисковой выдаче</t>
  </si>
  <si>
    <t>Приоритет в рубрике 87-го порядка для объявления в поисковой выдаче</t>
  </si>
  <si>
    <t>Приоритет в рубрике 88-го порядка для объявления в поисковой выдаче</t>
  </si>
  <si>
    <t>Приоритет в рубрике 89-го порядка для объявления в поисковой выдаче</t>
  </si>
  <si>
    <t>Приоритет в рубрике 90-го порядка для объявления в поисковой выдаче</t>
  </si>
  <si>
    <t>Приоритет в рубрике 91-го порядка для объявления в поисковой выдаче</t>
  </si>
  <si>
    <t>Приоритет в рубрике 92-го порядка для объявления в поисковой выдаче</t>
  </si>
  <si>
    <t>Приоритет в рубрике 93-го порядка для объявления в поисковой выдаче</t>
  </si>
  <si>
    <t>Приоритет в рубрике 94-го порядка для объявления в поисковой выдаче</t>
  </si>
  <si>
    <t>Приоритет в рубрике 95-го порядка для объявления в поисковой выдаче</t>
  </si>
  <si>
    <t>Приоритет в рубрике 96-го порядка для объявления в поисковой выдаче</t>
  </si>
  <si>
    <t>Приоритет в рубрике 97-го порядка для объявления в поисковой выдаче</t>
  </si>
  <si>
    <t>Приоритет в рубрике 98-го порядка для объявления в поисковой выдаче</t>
  </si>
  <si>
    <t>Приоритет в рубрике 99-го порядка для объявления в поисковой выдаче</t>
  </si>
  <si>
    <t>Приоритет в рубрике 100-го порядка для объявления в поисковой выдаче</t>
  </si>
  <si>
    <t>Приоритет в рубрике 41-го порядка для объявления в поисковой выдаче АКЦИЯ</t>
  </si>
  <si>
    <t>Приоритет в рубрике 42-го порядка для объявления в поисковой выдаче АКЦИЯ</t>
  </si>
  <si>
    <t>Приоритет в рубрике 43-го порядка для объявления в поисковой выдаче АКЦИЯ</t>
  </si>
  <si>
    <t>Приоритет в рубрике 44-го порядка для объявления в поисковой выдаче АКЦИЯ</t>
  </si>
  <si>
    <t>Приоритет в рубрике 45-го порядка для объявления в поисковой выдаче АКЦИЯ</t>
  </si>
  <si>
    <t>Приоритет в рубрике 46-го порядка для объявления в поисковой выдаче АКЦИЯ</t>
  </si>
  <si>
    <t>Приоритет в рубрике 47-го порядка для объявления в поисковой выдаче АКЦИЯ</t>
  </si>
  <si>
    <t>Приоритет в рубрике 48-го порядка для объявления в поисковой выдаче АКЦИЯ</t>
  </si>
  <si>
    <t>Приоритет в рубрике 49-го порядка для объявления в поисковой выдаче АКЦИЯ</t>
  </si>
  <si>
    <t>Приоритет в рубрике 50-го порядка для объявления в поисковой выдаче АКЦИЯ</t>
  </si>
  <si>
    <t>Приоритет в рубрике 51-го порядка для объявления в поисковой выдаче АКЦИЯ</t>
  </si>
  <si>
    <t>Приоритет в рубрике 52-го порядка для объявления в поисковой выдаче АКЦИЯ</t>
  </si>
  <si>
    <t>Приоритет в рубрике 53-го порядка для объявления в поисковой выдаче АКЦИЯ</t>
  </si>
  <si>
    <t>Приоритет в рубрике 54-го порядка для объявления в поисковой выдаче АКЦИЯ</t>
  </si>
  <si>
    <t>Приоритет в рубрике 55-го порядка для объявления в поисковой выдаче АКЦИЯ</t>
  </si>
  <si>
    <t>Приоритет в рубрике 56-го порядка для объявления в поисковой выдаче АКЦИЯ</t>
  </si>
  <si>
    <t>Приоритет в рубрике 57-го порядка для объявления в поисковой выдаче АКЦИЯ</t>
  </si>
  <si>
    <t>Приоритет в рубрике 58-го порядка для объявления в поисковой выдаче АКЦИЯ</t>
  </si>
  <si>
    <t>Приоритет в рубрике 59-го порядка для объявления в поисковой выдаче АКЦИЯ</t>
  </si>
  <si>
    <t>Приоритет в рубрике 60-го порядка для объявления в поисковой выдаче АКЦИЯ</t>
  </si>
  <si>
    <t>Приоритет в рубрике 61-го порядка для объявления в поисковой выдаче АКЦИЯ</t>
  </si>
  <si>
    <t>Приоритет в рубрике 62-го порядка для объявления в поисковой выдаче АКЦИЯ</t>
  </si>
  <si>
    <t>Приоритет в рубрике 63-го порядка для объявления в поисковой выдаче АКЦИЯ</t>
  </si>
  <si>
    <t>Приоритет в рубрике 64-го порядка для объявления в поисковой выдаче АКЦИЯ</t>
  </si>
  <si>
    <t>Приоритет в рубрике 65-го порядка для объявления в поисковой выдаче АКЦИЯ</t>
  </si>
  <si>
    <t>Приоритет в рубрике 66-го порядка для объявления в поисковой выдаче АКЦИЯ</t>
  </si>
  <si>
    <t>Приоритет в рубрике 67-го порядка для объявления в поисковой выдаче АКЦИЯ</t>
  </si>
  <si>
    <t>Приоритет в рубрике 68-го порядка для объявления в поисковой выдаче АКЦИЯ</t>
  </si>
  <si>
    <t>Приоритет в рубрике 69-го порядка для объявления в поисковой выдаче АКЦИЯ</t>
  </si>
  <si>
    <t>Приоритет в рубрике 70-го порядка для объявления в поисковой выдаче АКЦИЯ</t>
  </si>
  <si>
    <t>Приоритет в рубрике 71-го порядка для объявления в поисковой выдаче АКЦИЯ</t>
  </si>
  <si>
    <t>Приоритет в рубрике 72-го порядка для объявления в поисковой выдаче АКЦИЯ</t>
  </si>
  <si>
    <t>Приоритет в рубрике 73-го порядка для объявления в поисковой выдаче АКЦИЯ</t>
  </si>
  <si>
    <t>Приоритет в рубрике 74-го порядка для объявления в поисковой выдаче АКЦИЯ</t>
  </si>
  <si>
    <t>Приоритет в рубрике 75-го порядка для объявления в поисковой выдаче АКЦИЯ</t>
  </si>
  <si>
    <t>Приоритет в рубрике 76-го порядка для объявления в поисковой выдаче АКЦИЯ</t>
  </si>
  <si>
    <t>Приоритет в рубрике 77-го порядка для объявления в поисковой выдаче АКЦИЯ</t>
  </si>
  <si>
    <t>Приоритет в рубрике 78-го порядка для объявления в поисковой выдаче АКЦИЯ</t>
  </si>
  <si>
    <t>Приоритет в рубрике 79-го порядка для объявления в поисковой выдаче АКЦИЯ</t>
  </si>
  <si>
    <t>Приоритет в рубрике 80-го порядка для объявления в поисковой выдаче АКЦИЯ</t>
  </si>
  <si>
    <t>Приоритет в рубрике 81-го порядка для объявления в поисковой выдаче АКЦИЯ</t>
  </si>
  <si>
    <t>Приоритет в рубрике 82-го порядка для объявления в поисковой выдаче АКЦИЯ</t>
  </si>
  <si>
    <t>Приоритет в рубрике 83-го порядка для объявления в поисковой выдаче АКЦИЯ</t>
  </si>
  <si>
    <t>Приоритет в рубрике 84-го порядка для объявления в поисковой выдаче АКЦИЯ</t>
  </si>
  <si>
    <t>Приоритет в рубрике 85-го порядка для объявления в поисковой выдаче АКЦИЯ</t>
  </si>
  <si>
    <t>Приоритет в рубрике 86-го порядка для объявления в поисковой выдаче АКЦИЯ</t>
  </si>
  <si>
    <t>Приоритет в рубрике 87-го порядка для объявления в поисковой выдаче АКЦИЯ</t>
  </si>
  <si>
    <t>Приоритет в рубрике 88-го порядка для объявления в поисковой выдаче АКЦИЯ</t>
  </si>
  <si>
    <t>Приоритет в рубрике 89-го порядка для объявления в поисковой выдаче АКЦИЯ</t>
  </si>
  <si>
    <t>Приоритет в рубрике 90-го порядка для объявления в поисковой выдаче АКЦИЯ</t>
  </si>
  <si>
    <t>Приоритет в рубрике 91-го порядка для объявления в поисковой выдаче АКЦИЯ</t>
  </si>
  <si>
    <t>Приоритет в рубрике 92-го порядка для объявления в поисковой выдаче АКЦИЯ</t>
  </si>
  <si>
    <t>Приоритет в рубрике 93-го порядка для объявления в поисковой выдаче АКЦИЯ</t>
  </si>
  <si>
    <t>Приоритет в рубрике 94-го порядка для объявления в поисковой выдаче АКЦИЯ</t>
  </si>
  <si>
    <t>Приоритет в рубрике 95-го порядка для объявления в поисковой выдаче АКЦИЯ</t>
  </si>
  <si>
    <t>Приоритет в рубрике 96-го порядка для объявления в поисковой выдаче АКЦИЯ</t>
  </si>
  <si>
    <t>Приоритет в рубрике 97-го порядка для объявления в поисковой выдаче АКЦИЯ</t>
  </si>
  <si>
    <t>Приоритет в рубрике 98-го порядка для объявления в поисковой выдаче АКЦИЯ</t>
  </si>
  <si>
    <t>Приоритет в рубрике 99-го порядка для объявления в поисковой выдаче АКЦИЯ</t>
  </si>
  <si>
    <t>Приоритет в рубрике 100-го порядка для объявления в поисковой выдаче АКЦИЯ</t>
  </si>
  <si>
    <t>Наименование Дополнительных услуг</t>
  </si>
  <si>
    <t>Описание Дополнительных услуг</t>
  </si>
  <si>
    <t>Стоимость оказания Дополнительных услуг в месяц, руб. (в том числе НДС)</t>
  </si>
  <si>
    <t>В стоимость включены 12 ежемесячных выпусков</t>
  </si>
  <si>
    <r>
      <rPr>
        <vertAlign val="superscript"/>
        <sz val="14"/>
        <rFont val="Calibri"/>
        <family val="2"/>
        <charset val="204"/>
        <scheme val="minor"/>
      </rPr>
      <t>1</t>
    </r>
    <r>
      <rPr>
        <sz val="14"/>
        <rFont val="Calibri"/>
        <family val="2"/>
        <charset val="204"/>
        <scheme val="minor"/>
      </rPr>
      <t xml:space="preserve"> Ценовая группа определяется сферами деятельности рекламируемого Заказчиком предприятия в Справочнике организаций. Если рекламируемое предприятие находится в нескольких рубриках Справочника организаций, то ценовая группа определяется по самой дорогой рубрике.Приложение к настоящему прайс-листу, в котором определен порядок присвоения ценовой группы, размещено на Сайте в сети Интернет по адресу: http://law.2gis.ru/pricelist-application</t>
    </r>
  </si>
  <si>
    <t>Баннер на стартовом экране (Москва, Санкт-Петербург)</t>
  </si>
  <si>
    <t>Виден всем пользователям при заходе на 2gis.ru. Минимальное количество для оформления заказа - 100 000 показов</t>
  </si>
  <si>
    <t>Баннер на стартовом экране (города-миллионники РФ)</t>
  </si>
  <si>
    <t>Баннер на стартовом экране (остальные города РФ)</t>
  </si>
  <si>
    <t>Виден всем пользователям при заходе на 2gis.ru. Минимальное количество для оформления заказа - 5 000 показов</t>
  </si>
  <si>
    <t>Баннер на стартовом экране (Москва, Санкт-Петербург) с видео</t>
  </si>
  <si>
    <t>Баннер на стартовом экране (города-миллионники РФ) с видео</t>
  </si>
  <si>
    <t>Баннер на стартовом экране (остальные города РФ) с видео</t>
  </si>
  <si>
    <t>Баннер в Личном кабинете</t>
  </si>
  <si>
    <r>
      <t>Баннер в Личном кабинете VIP</t>
    </r>
    <r>
      <rPr>
        <vertAlign val="superscript"/>
        <sz val="16"/>
        <rFont val="Calibri"/>
        <family val="2"/>
        <charset val="204"/>
        <scheme val="minor"/>
      </rPr>
      <t>2</t>
    </r>
  </si>
  <si>
    <r>
      <t>Баннер в поисковой выдаче (мобильная версия)</t>
    </r>
    <r>
      <rPr>
        <vertAlign val="superscript"/>
        <sz val="16"/>
        <rFont val="Calibri"/>
        <family val="2"/>
        <charset val="204"/>
        <scheme val="minor"/>
      </rPr>
      <t xml:space="preserve">1.1 </t>
    </r>
    <r>
      <rPr>
        <sz val="16"/>
        <rFont val="Calibri"/>
        <family val="2"/>
        <charset val="204"/>
        <scheme val="minor"/>
      </rPr>
      <t>VIP</t>
    </r>
    <r>
      <rPr>
        <vertAlign val="superscript"/>
        <sz val="16"/>
        <rFont val="Calibri"/>
        <family val="2"/>
        <charset val="204"/>
        <scheme val="minor"/>
      </rPr>
      <t>2</t>
    </r>
  </si>
  <si>
    <t>Брендирование карточки компании с видео</t>
  </si>
  <si>
    <t>Приоритет в рубрике 21-го порядка для одинарного баннера в рубрике</t>
  </si>
  <si>
    <t>Приоритет в рубрике 22-го порядка для одинарного баннера в рубрике</t>
  </si>
  <si>
    <t>Приоритет в рубрике 23-го порядка для одинарного баннера в рубрике</t>
  </si>
  <si>
    <t>Приоритет в рубрике 24-го порядка для одинарного баннера в рубрике</t>
  </si>
  <si>
    <t>Приоритет в рубрике 25-го порядка для одинарного баннера в рубрике</t>
  </si>
  <si>
    <t>Приоритет в рубрике 1-го порядка для одинарного баннера в рубрике АКЦИЯ</t>
  </si>
  <si>
    <t>Приоритет в рубрике 2-го порядка для одинарного баннера в рубрике АКЦИЯ</t>
  </si>
  <si>
    <t>Приоритет в рубрике 3-го порядка для одинарного баннера в рубрике АКЦИЯ</t>
  </si>
  <si>
    <t>Приоритет в рубрике 4-го порядка для одинарного баннера в рубрике АКЦИЯ</t>
  </si>
  <si>
    <t>Приоритет в рубрике 5-го порядка для одинарного баннера в рубрике АКЦИЯ</t>
  </si>
  <si>
    <t>Приоритет в рубрике 6-го порядка для одинарного баннера в рубрике АКЦИЯ</t>
  </si>
  <si>
    <t>Приоритет в рубрике 7-го порядка для одинарного баннера в рубрике АКЦИЯ</t>
  </si>
  <si>
    <t>Приоритет в рубрике 8-го порядка для одинарного баннера в рубрике АКЦИЯ</t>
  </si>
  <si>
    <t>Приоритет в рубрике 9-го порядка для одинарного баннера в рубрике АКЦИЯ</t>
  </si>
  <si>
    <t>Приоритет в рубрике 10-го порядка для одинарного баннера в рубрике АКЦИЯ</t>
  </si>
  <si>
    <t>Приоритет в рубрике 11-го порядка для одинарного баннера в рубрике АКЦИЯ</t>
  </si>
  <si>
    <t>Приоритет в рубрике 12-го порядка для одинарного баннера в рубрике АКЦИЯ</t>
  </si>
  <si>
    <t>Приоритет в рубрике 13-го порядка для одинарного баннера в рубрике АКЦИЯ</t>
  </si>
  <si>
    <t>Приоритет в рубрике 14-го порядка для одинарного баннера в рубрике АКЦИЯ</t>
  </si>
  <si>
    <t>Приоритет в рубрике 15-го порядка для одинарного баннера в рубрике АКЦИЯ</t>
  </si>
  <si>
    <t>Приоритет в рубрике 16-го порядка для одинарного баннера в рубрике АКЦИЯ</t>
  </si>
  <si>
    <t>Приоритет в рубрике 17-го порядка для одинарного баннера в рубрике АКЦИЯ</t>
  </si>
  <si>
    <t>Приоритет в рубрике 18-го порядка для одинарного баннера в рубрике АКЦИЯ</t>
  </si>
  <si>
    <t>Приоритет в рубрике 19-го порядка для одинарного баннера в рубрике АКЦИЯ</t>
  </si>
  <si>
    <t>Приоритет в рубрике 20-го порядка для одинарного баннера в рубрике АКЦИЯ</t>
  </si>
  <si>
    <t>Приоритет в рубрике 21-го порядка для одинарного баннера в рубрике АКЦИЯ</t>
  </si>
  <si>
    <t>Приоритет в рубрике 22-го порядка для одинарного баннера в рубрике АКЦИЯ</t>
  </si>
  <si>
    <t>Приоритет в рубрике 23-го порядка для одинарного баннера в рубрике АКЦИЯ</t>
  </si>
  <si>
    <t>Приоритет в рубрике 24-го порядка для одинарного баннера в рубрике АКЦИЯ</t>
  </si>
  <si>
    <t>Приоритет в рубрике 25-го порядка для одинарного баннера в рубрике АКЦИЯ</t>
  </si>
  <si>
    <t>Данный расчет применим для позиций прайс-листа: пакет «Лайт», пакет «Старт», Подключение в другие рубрики, Приоритет в рубрике n-го порядка для одинарного баннера в рубрике (где n -от 1 до 100)</t>
  </si>
  <si>
    <t>Пакет Лайт</t>
  </si>
  <si>
    <r>
      <t>Пакет Лайт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</si>
  <si>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t>Пакет Старт</t>
  </si>
  <si>
    <r>
      <t>Пакет Старт VIP</t>
    </r>
    <r>
      <rPr>
        <b/>
        <vertAlign val="superscript"/>
        <sz val="16"/>
        <rFont val="Calibri"/>
        <family val="2"/>
        <charset val="204"/>
        <scheme val="minor"/>
      </rPr>
      <t>2</t>
    </r>
  </si>
  <si>
    <r>
      <t>Баннер на глобальной карте VIP</t>
    </r>
    <r>
      <rPr>
        <vertAlign val="superscript"/>
        <sz val="16"/>
        <rFont val="Calibri"/>
        <family val="2"/>
        <charset val="204"/>
        <scheme val="minor"/>
      </rPr>
      <t>2</t>
    </r>
  </si>
  <si>
    <t>Димитровград</t>
  </si>
  <si>
    <t>Когалым</t>
  </si>
  <si>
    <t>Майкоп</t>
  </si>
  <si>
    <t>Мурманская область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</si>
</sst>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-* #,##0.00_р_._-;\-* #,##0.00_р_._-;_-* \-??_р_._-;_-@_-"/>
    <numFmt numFmtId="165" formatCode="_-* #,##0_р_._-;\-* #,##0_р_._-;_-* \-??_р_._-;_-@_-"/>
  </numFmts>
  <fonts count="31" x14ac:knownFonts="1">
    <font>
      <sz val="11"/>
      <color theme="1"/>
      <name val="Calibri"/>
      <family val="2"/>
      <charset val="204"/>
      <scheme val="minor"/>
    </font>
    <font>
      <sz val="10"/>
      <name val="Arial Cyr"/>
      <family val="2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2"/>
      <name val="Calibri"/>
      <family val="2"/>
      <charset val="204"/>
      <scheme val="minor"/>
    </font>
    <font>
      <b/>
      <sz val="12"/>
      <name val="Calibri"/>
      <family val="2"/>
      <charset val="204"/>
      <scheme val="minor"/>
    </font>
    <font>
      <u/>
      <sz val="10"/>
      <color indexed="12"/>
      <name val="Arial"/>
      <family val="2"/>
      <charset val="204"/>
    </font>
    <font>
      <u/>
      <sz val="12"/>
      <color rgb="FF0000FF"/>
      <name val="Calibri"/>
      <family val="2"/>
      <charset val="204"/>
      <scheme val="minor"/>
    </font>
    <font>
      <sz val="14"/>
      <color theme="1"/>
      <name val="Calibri"/>
      <family val="2"/>
      <charset val="204"/>
      <scheme val="minor"/>
    </font>
    <font>
      <sz val="16"/>
      <name val="Calibri"/>
      <family val="2"/>
      <charset val="204"/>
      <scheme val="minor"/>
    </font>
    <font>
      <b/>
      <sz val="22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sz val="36"/>
      <name val="Calibri"/>
      <family val="2"/>
      <charset val="204"/>
      <scheme val="minor"/>
    </font>
    <font>
      <b/>
      <sz val="36"/>
      <color indexed="21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16"/>
      <color theme="0"/>
      <name val="Calibri"/>
      <family val="2"/>
      <charset val="204"/>
      <scheme val="minor"/>
    </font>
    <font>
      <b/>
      <sz val="20"/>
      <name val="Calibri"/>
      <family val="2"/>
      <charset val="204"/>
      <scheme val="minor"/>
    </font>
    <font>
      <b/>
      <vertAlign val="superscript"/>
      <sz val="20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vertAlign val="superscript"/>
      <sz val="16"/>
      <name val="Calibri"/>
      <family val="2"/>
      <charset val="204"/>
      <scheme val="minor"/>
    </font>
    <font>
      <b/>
      <sz val="16"/>
      <name val="Calibri"/>
      <family val="2"/>
      <charset val="204"/>
      <scheme val="minor"/>
    </font>
    <font>
      <vertAlign val="superscript"/>
      <sz val="16"/>
      <name val="Calibri"/>
      <family val="2"/>
      <charset val="204"/>
      <scheme val="minor"/>
    </font>
    <font>
      <sz val="16"/>
      <name val="Arial"/>
      <family val="2"/>
      <charset val="204"/>
    </font>
    <font>
      <b/>
      <sz val="16"/>
      <name val="Calibri"/>
      <family val="2"/>
      <charset val="204"/>
    </font>
    <font>
      <sz val="14"/>
      <name val="Calibri"/>
      <family val="2"/>
      <charset val="204"/>
      <scheme val="minor"/>
    </font>
    <font>
      <vertAlign val="superscript"/>
      <sz val="14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18"/>
      <name val="Calibri"/>
      <family val="2"/>
      <charset val="204"/>
      <scheme val="minor"/>
    </font>
    <font>
      <b/>
      <i/>
      <sz val="16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sz val="20"/>
      <name val="Arial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41"/>
      </patternFill>
    </fill>
    <fill>
      <patternFill patternType="solid">
        <fgColor rgb="FF00B0F0"/>
        <bgColor indexed="34"/>
      </patternFill>
    </fill>
    <fill>
      <patternFill patternType="solid">
        <fgColor indexed="13"/>
        <bgColor indexed="34"/>
      </patternFill>
    </fill>
    <fill>
      <patternFill patternType="solid">
        <fgColor indexed="50"/>
        <bgColor indexed="51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indexed="9"/>
        <bgColor indexed="64"/>
      </patternFill>
    </fill>
    <fill>
      <patternFill patternType="solid">
        <fgColor rgb="FF99CC00"/>
        <bgColor indexed="51"/>
      </patternFill>
    </fill>
    <fill>
      <patternFill patternType="solid">
        <fgColor theme="9" tint="0.79998168889431442"/>
        <bgColor indexed="64"/>
      </patternFill>
    </fill>
  </fills>
  <borders count="15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8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/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medium">
        <color indexed="64"/>
      </bottom>
      <diagonal/>
    </border>
    <border>
      <left style="medium">
        <color indexed="64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medium">
        <color indexed="64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medium">
        <color indexed="64"/>
      </bottom>
      <diagonal/>
    </border>
    <border>
      <left/>
      <right/>
      <top style="medium">
        <color indexed="8"/>
      </top>
      <bottom style="medium">
        <color indexed="64"/>
      </bottom>
      <diagonal/>
    </border>
    <border>
      <left/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8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medium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/>
      <right style="medium">
        <color indexed="64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8"/>
      </left>
      <right/>
      <top style="medium">
        <color indexed="64"/>
      </top>
      <bottom/>
      <diagonal/>
    </border>
    <border>
      <left/>
      <right style="medium">
        <color indexed="8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thin">
        <color indexed="8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medium">
        <color indexed="64"/>
      </right>
      <top style="medium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8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/>
      <top style="thin">
        <color indexed="8"/>
      </top>
      <bottom style="medium">
        <color indexed="64"/>
      </bottom>
      <diagonal/>
    </border>
    <border>
      <left/>
      <right style="medium">
        <color indexed="64"/>
      </right>
      <top style="thin">
        <color indexed="8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8"/>
      </left>
      <right/>
      <top style="thin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 style="medium">
        <color indexed="8"/>
      </bottom>
      <diagonal/>
    </border>
    <border>
      <left/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8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medium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1" fillId="0" borderId="0"/>
    <xf numFmtId="164" fontId="1" fillId="0" borderId="0"/>
    <xf numFmtId="0" fontId="2" fillId="0" borderId="0"/>
    <xf numFmtId="0" fontId="3" fillId="0" borderId="0"/>
    <xf numFmtId="0" fontId="6" fillId="0" borderId="0"/>
  </cellStyleXfs>
  <cellXfs count="526">
    <xf numFmtId="0" fontId="0" fillId="0" borderId="0" xfId="0"/>
    <xf numFmtId="0" fontId="4" fillId="0" borderId="0" xfId="1" applyFont="1" applyAlignment="1">
      <alignment horizontal="center" vertical="center"/>
    </xf>
    <xf numFmtId="0" fontId="5" fillId="0" borderId="0" xfId="1" applyNumberFormat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7" fillId="0" borderId="0" xfId="5" applyNumberFormat="1" applyFont="1" applyAlignment="1">
      <alignment horizontal="left" vertical="center"/>
    </xf>
    <xf numFmtId="0" fontId="8" fillId="0" borderId="0" xfId="1" applyFont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9" fillId="2" borderId="0" xfId="1" applyFont="1" applyFill="1" applyAlignment="1">
      <alignment horizontal="center" vertical="center" wrapText="1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1" fillId="2" borderId="0" xfId="1" applyFont="1" applyFill="1" applyAlignment="1">
      <alignment vertical="center"/>
    </xf>
    <xf numFmtId="0" fontId="4" fillId="2" borderId="0" xfId="1" applyFont="1" applyFill="1" applyAlignment="1">
      <alignment horizontal="center" vertical="center" wrapText="1"/>
    </xf>
    <xf numFmtId="0" fontId="12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14" fillId="2" borderId="0" xfId="1" applyFont="1" applyFill="1" applyAlignment="1">
      <alignment vertical="center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15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vertical="center" wrapText="1"/>
    </xf>
    <xf numFmtId="0" fontId="9" fillId="2" borderId="0" xfId="1" applyFont="1" applyFill="1" applyAlignment="1">
      <alignment vertical="center"/>
    </xf>
    <xf numFmtId="0" fontId="10" fillId="3" borderId="1" xfId="1" applyFont="1" applyFill="1" applyBorder="1" applyAlignment="1">
      <alignment horizontal="left" vertical="center"/>
    </xf>
    <xf numFmtId="0" fontId="10" fillId="3" borderId="2" xfId="1" applyFont="1" applyFill="1" applyBorder="1" applyAlignment="1">
      <alignment horizontal="left" vertical="center"/>
    </xf>
    <xf numFmtId="0" fontId="10" fillId="3" borderId="3" xfId="1" applyFont="1" applyFill="1" applyBorder="1" applyAlignment="1">
      <alignment horizontal="left" vertical="center"/>
    </xf>
    <xf numFmtId="0" fontId="10" fillId="3" borderId="4" xfId="1" applyFont="1" applyFill="1" applyBorder="1" applyAlignment="1">
      <alignment horizontal="left" vertical="center"/>
    </xf>
    <xf numFmtId="0" fontId="10" fillId="3" borderId="5" xfId="1" applyFont="1" applyFill="1" applyBorder="1" applyAlignment="1">
      <alignment horizontal="left" vertical="center"/>
    </xf>
    <xf numFmtId="0" fontId="16" fillId="4" borderId="6" xfId="1" applyFont="1" applyFill="1" applyBorder="1" applyAlignment="1">
      <alignment horizontal="left" vertical="center"/>
    </xf>
    <xf numFmtId="0" fontId="16" fillId="4" borderId="7" xfId="1" applyFont="1" applyFill="1" applyBorder="1" applyAlignment="1">
      <alignment horizontal="left" vertical="center"/>
    </xf>
    <xf numFmtId="0" fontId="16" fillId="4" borderId="8" xfId="1" applyFont="1" applyFill="1" applyBorder="1" applyAlignment="1">
      <alignment horizontal="left" vertical="center"/>
    </xf>
    <xf numFmtId="0" fontId="16" fillId="4" borderId="9" xfId="1" applyFont="1" applyFill="1" applyBorder="1" applyAlignment="1">
      <alignment horizontal="center" vertical="center" wrapText="1"/>
    </xf>
    <xf numFmtId="165" fontId="9" fillId="5" borderId="1" xfId="2" applyNumberFormat="1" applyFont="1" applyFill="1" applyBorder="1" applyAlignment="1" applyProtection="1">
      <alignment horizontal="center" vertical="center" wrapText="1"/>
    </xf>
    <xf numFmtId="165" fontId="9" fillId="5" borderId="2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3" fontId="9" fillId="2" borderId="10" xfId="2" applyNumberFormat="1" applyFont="1" applyFill="1" applyBorder="1" applyAlignment="1" applyProtection="1">
      <alignment horizontal="left" vertical="center" wrapText="1"/>
    </xf>
    <xf numFmtId="3" fontId="9" fillId="2" borderId="11" xfId="2" applyNumberFormat="1" applyFont="1" applyFill="1" applyBorder="1" applyAlignment="1" applyProtection="1">
      <alignment horizontal="left" vertical="center" wrapText="1"/>
    </xf>
    <xf numFmtId="3" fontId="9" fillId="2" borderId="12" xfId="2" applyNumberFormat="1" applyFont="1" applyFill="1" applyBorder="1" applyAlignment="1" applyProtection="1">
      <alignment horizontal="left" vertical="center" wrapText="1"/>
    </xf>
    <xf numFmtId="4" fontId="18" fillId="2" borderId="13" xfId="1" applyNumberFormat="1" applyFont="1" applyFill="1" applyBorder="1" applyAlignment="1">
      <alignment horizontal="center" vertical="center"/>
    </xf>
    <xf numFmtId="3" fontId="9" fillId="2" borderId="14" xfId="2" applyNumberFormat="1" applyFont="1" applyFill="1" applyBorder="1" applyAlignment="1" applyProtection="1">
      <alignment horizontal="left" vertical="center" wrapText="1"/>
    </xf>
    <xf numFmtId="3" fontId="9" fillId="2" borderId="15" xfId="2" applyNumberFormat="1" applyFont="1" applyFill="1" applyBorder="1" applyAlignment="1" applyProtection="1">
      <alignment horizontal="left" vertical="center" wrapText="1"/>
    </xf>
    <xf numFmtId="3" fontId="9" fillId="2" borderId="16" xfId="2" applyNumberFormat="1" applyFont="1" applyFill="1" applyBorder="1" applyAlignment="1" applyProtection="1">
      <alignment horizontal="left" vertical="center" wrapText="1"/>
    </xf>
    <xf numFmtId="4" fontId="18" fillId="2" borderId="17" xfId="1" applyNumberFormat="1" applyFont="1" applyFill="1" applyBorder="1" applyAlignment="1">
      <alignment horizontal="center" vertical="center"/>
    </xf>
    <xf numFmtId="165" fontId="9" fillId="5" borderId="18" xfId="2" applyNumberFormat="1" applyFont="1" applyFill="1" applyBorder="1" applyAlignment="1" applyProtection="1">
      <alignment horizontal="center" vertical="center" wrapText="1"/>
    </xf>
    <xf numFmtId="165" fontId="9" fillId="5" borderId="19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22" xfId="1" applyNumberFormat="1" applyFont="1" applyFill="1" applyBorder="1" applyAlignment="1">
      <alignment horizontal="center" vertical="center"/>
    </xf>
    <xf numFmtId="4" fontId="18" fillId="2" borderId="23" xfId="1" applyNumberFormat="1" applyFont="1" applyFill="1" applyBorder="1" applyAlignment="1">
      <alignment horizontal="center" vertical="center"/>
    </xf>
    <xf numFmtId="4" fontId="18" fillId="2" borderId="12" xfId="1" applyNumberFormat="1" applyFont="1" applyFill="1" applyBorder="1" applyAlignment="1">
      <alignment horizontal="center" vertical="center"/>
    </xf>
    <xf numFmtId="3" fontId="9" fillId="2" borderId="24" xfId="2" applyNumberFormat="1" applyFont="1" applyFill="1" applyBorder="1" applyAlignment="1" applyProtection="1">
      <alignment horizontal="left" vertical="center" wrapText="1"/>
    </xf>
    <xf numFmtId="3" fontId="9" fillId="2" borderId="25" xfId="2" applyNumberFormat="1" applyFont="1" applyFill="1" applyBorder="1" applyAlignment="1" applyProtection="1">
      <alignment horizontal="left" vertical="center" wrapText="1"/>
    </xf>
    <xf numFmtId="3" fontId="9" fillId="2" borderId="26" xfId="2" applyNumberFormat="1" applyFont="1" applyFill="1" applyBorder="1" applyAlignment="1" applyProtection="1">
      <alignment horizontal="left" vertical="center" wrapText="1"/>
    </xf>
    <xf numFmtId="4" fontId="18" fillId="2" borderId="27" xfId="1" applyNumberFormat="1" applyFont="1" applyFill="1" applyBorder="1" applyAlignment="1">
      <alignment horizontal="center" vertical="center"/>
    </xf>
    <xf numFmtId="4" fontId="18" fillId="2" borderId="28" xfId="1" applyNumberFormat="1" applyFont="1" applyFill="1" applyBorder="1" applyAlignment="1">
      <alignment horizontal="center" vertical="center"/>
    </xf>
    <xf numFmtId="4" fontId="18" fillId="2" borderId="29" xfId="1" applyNumberFormat="1" applyFont="1" applyFill="1" applyBorder="1" applyAlignment="1">
      <alignment horizontal="center" vertical="center"/>
    </xf>
    <xf numFmtId="3" fontId="9" fillId="2" borderId="30" xfId="2" applyNumberFormat="1" applyFont="1" applyFill="1" applyBorder="1" applyAlignment="1" applyProtection="1">
      <alignment horizontal="left" vertical="center" wrapText="1"/>
    </xf>
    <xf numFmtId="3" fontId="9" fillId="2" borderId="31" xfId="2" applyNumberFormat="1" applyFont="1" applyFill="1" applyBorder="1" applyAlignment="1" applyProtection="1">
      <alignment horizontal="left" vertical="center" wrapText="1"/>
    </xf>
    <xf numFmtId="3" fontId="9" fillId="2" borderId="32" xfId="2" applyNumberFormat="1" applyFont="1" applyFill="1" applyBorder="1" applyAlignment="1" applyProtection="1">
      <alignment horizontal="left" vertical="center" wrapText="1"/>
    </xf>
    <xf numFmtId="4" fontId="18" fillId="2" borderId="6" xfId="1" applyNumberFormat="1" applyFont="1" applyFill="1" applyBorder="1" applyAlignment="1">
      <alignment horizontal="center" vertical="center"/>
    </xf>
    <xf numFmtId="4" fontId="18" fillId="2" borderId="7" xfId="1" applyNumberFormat="1" applyFont="1" applyFill="1" applyBorder="1" applyAlignment="1">
      <alignment horizontal="center" vertical="center"/>
    </xf>
    <xf numFmtId="4" fontId="18" fillId="2" borderId="8" xfId="1" applyNumberFormat="1" applyFont="1" applyFill="1" applyBorder="1" applyAlignment="1">
      <alignment horizontal="center" vertical="center"/>
    </xf>
    <xf numFmtId="4" fontId="18" fillId="2" borderId="33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4" fontId="18" fillId="2" borderId="35" xfId="1" applyNumberFormat="1" applyFont="1" applyFill="1" applyBorder="1" applyAlignment="1">
      <alignment horizontal="center" vertical="center"/>
    </xf>
    <xf numFmtId="0" fontId="20" fillId="4" borderId="36" xfId="1" applyFont="1" applyFill="1" applyBorder="1" applyAlignment="1">
      <alignment horizontal="left" vertical="center"/>
    </xf>
    <xf numFmtId="0" fontId="20" fillId="4" borderId="37" xfId="1" applyFont="1" applyFill="1" applyBorder="1" applyAlignment="1">
      <alignment horizontal="left" vertical="center"/>
    </xf>
    <xf numFmtId="0" fontId="20" fillId="4" borderId="38" xfId="1" applyFont="1" applyFill="1" applyBorder="1" applyAlignment="1">
      <alignment horizontal="left" vertical="center"/>
    </xf>
    <xf numFmtId="4" fontId="18" fillId="4" borderId="39" xfId="1" applyNumberFormat="1" applyFont="1" applyFill="1" applyBorder="1" applyAlignment="1">
      <alignment horizontal="center" vertical="center"/>
    </xf>
    <xf numFmtId="4" fontId="18" fillId="4" borderId="37" xfId="1" applyNumberFormat="1" applyFont="1" applyFill="1" applyBorder="1" applyAlignment="1">
      <alignment horizontal="center" vertical="center"/>
    </xf>
    <xf numFmtId="4" fontId="18" fillId="4" borderId="38" xfId="1" applyNumberFormat="1" applyFont="1" applyFill="1" applyBorder="1" applyAlignment="1">
      <alignment horizontal="center" vertical="center"/>
    </xf>
    <xf numFmtId="4" fontId="18" fillId="2" borderId="40" xfId="1" applyNumberFormat="1" applyFont="1" applyFill="1" applyBorder="1" applyAlignment="1">
      <alignment horizontal="center" vertical="center"/>
    </xf>
    <xf numFmtId="4" fontId="18" fillId="2" borderId="41" xfId="1" applyNumberFormat="1" applyFont="1" applyFill="1" applyBorder="1" applyAlignment="1">
      <alignment horizontal="center" vertical="center"/>
    </xf>
    <xf numFmtId="4" fontId="18" fillId="2" borderId="32" xfId="1" applyNumberFormat="1" applyFont="1" applyFill="1" applyBorder="1" applyAlignment="1">
      <alignment horizontal="center" vertical="center"/>
    </xf>
    <xf numFmtId="0" fontId="20" fillId="4" borderId="42" xfId="1" applyFont="1" applyFill="1" applyBorder="1" applyAlignment="1">
      <alignment horizontal="left" vertical="center"/>
    </xf>
    <xf numFmtId="0" fontId="20" fillId="4" borderId="43" xfId="1" applyFont="1" applyFill="1" applyBorder="1" applyAlignment="1">
      <alignment horizontal="left" vertical="center"/>
    </xf>
    <xf numFmtId="0" fontId="20" fillId="4" borderId="44" xfId="1" applyFont="1" applyFill="1" applyBorder="1" applyAlignment="1">
      <alignment horizontal="left" vertical="center"/>
    </xf>
    <xf numFmtId="4" fontId="18" fillId="4" borderId="45" xfId="1" applyNumberFormat="1" applyFont="1" applyFill="1" applyBorder="1" applyAlignment="1">
      <alignment horizontal="center" vertical="center"/>
    </xf>
    <xf numFmtId="4" fontId="18" fillId="4" borderId="43" xfId="1" applyNumberFormat="1" applyFont="1" applyFill="1" applyBorder="1" applyAlignment="1">
      <alignment horizontal="center" vertical="center"/>
    </xf>
    <xf numFmtId="4" fontId="18" fillId="4" borderId="44" xfId="1" applyNumberFormat="1" applyFont="1" applyFill="1" applyBorder="1" applyAlignment="1">
      <alignment horizontal="center" vertical="center"/>
    </xf>
    <xf numFmtId="3" fontId="9" fillId="2" borderId="46" xfId="2" applyNumberFormat="1" applyFont="1" applyFill="1" applyBorder="1" applyAlignment="1" applyProtection="1">
      <alignment horizontal="left" vertical="center" wrapText="1"/>
    </xf>
    <xf numFmtId="3" fontId="9" fillId="2" borderId="41" xfId="2" applyNumberFormat="1" applyFont="1" applyFill="1" applyBorder="1" applyAlignment="1" applyProtection="1">
      <alignment horizontal="left" vertical="center" wrapText="1"/>
    </xf>
    <xf numFmtId="3" fontId="9" fillId="2" borderId="47" xfId="2" applyNumberFormat="1" applyFont="1" applyFill="1" applyBorder="1" applyAlignment="1" applyProtection="1">
      <alignment horizontal="left" vertical="center" wrapText="1"/>
    </xf>
    <xf numFmtId="3" fontId="9" fillId="2" borderId="48" xfId="2" applyNumberFormat="1" applyFont="1" applyFill="1" applyBorder="1" applyAlignment="1" applyProtection="1">
      <alignment horizontal="left" vertical="center" wrapText="1"/>
    </xf>
    <xf numFmtId="4" fontId="18" fillId="2" borderId="49" xfId="1" applyNumberFormat="1" applyFont="1" applyFill="1" applyBorder="1" applyAlignment="1">
      <alignment horizontal="center" vertical="center"/>
    </xf>
    <xf numFmtId="4" fontId="18" fillId="2" borderId="48" xfId="1" applyNumberFormat="1" applyFont="1" applyFill="1" applyBorder="1" applyAlignment="1">
      <alignment horizontal="center" vertical="center"/>
    </xf>
    <xf numFmtId="4" fontId="18" fillId="2" borderId="16" xfId="1" applyNumberFormat="1" applyFont="1" applyFill="1" applyBorder="1" applyAlignment="1">
      <alignment horizontal="center" vertical="center"/>
    </xf>
    <xf numFmtId="4" fontId="18" fillId="2" borderId="46" xfId="1" applyNumberFormat="1" applyFont="1" applyFill="1" applyBorder="1" applyAlignment="1">
      <alignment horizontal="center" vertical="center"/>
    </xf>
    <xf numFmtId="3" fontId="9" fillId="2" borderId="50" xfId="2" applyNumberFormat="1" applyFont="1" applyFill="1" applyBorder="1" applyAlignment="1" applyProtection="1">
      <alignment horizontal="left" vertical="center" wrapText="1"/>
    </xf>
    <xf numFmtId="3" fontId="9" fillId="2" borderId="51" xfId="2" applyNumberFormat="1" applyFont="1" applyFill="1" applyBorder="1" applyAlignment="1" applyProtection="1">
      <alignment horizontal="left" vertical="center" wrapText="1"/>
    </xf>
    <xf numFmtId="3" fontId="9" fillId="2" borderId="52" xfId="2" applyNumberFormat="1" applyFont="1" applyFill="1" applyBorder="1" applyAlignment="1" applyProtection="1">
      <alignment horizontal="left" vertical="center" wrapText="1"/>
    </xf>
    <xf numFmtId="0" fontId="10" fillId="3" borderId="53" xfId="1" applyFont="1" applyFill="1" applyBorder="1" applyAlignment="1">
      <alignment horizontal="left" vertical="center"/>
    </xf>
    <xf numFmtId="0" fontId="10" fillId="3" borderId="54" xfId="1" applyFont="1" applyFill="1" applyBorder="1" applyAlignment="1">
      <alignment horizontal="left" vertical="center"/>
    </xf>
    <xf numFmtId="0" fontId="10" fillId="3" borderId="55" xfId="1" applyFont="1" applyFill="1" applyBorder="1" applyAlignment="1">
      <alignment horizontal="left" vertical="center"/>
    </xf>
    <xf numFmtId="4" fontId="10" fillId="3" borderId="56" xfId="1" applyNumberFormat="1" applyFont="1" applyFill="1" applyBorder="1" applyAlignment="1">
      <alignment horizontal="center" vertical="center"/>
    </xf>
    <xf numFmtId="4" fontId="10" fillId="3" borderId="57" xfId="1" applyNumberFormat="1" applyFont="1" applyFill="1" applyBorder="1" applyAlignment="1">
      <alignment horizontal="center" vertical="center"/>
    </xf>
    <xf numFmtId="4" fontId="10" fillId="3" borderId="58" xfId="1" applyNumberFormat="1" applyFont="1" applyFill="1" applyBorder="1" applyAlignment="1">
      <alignment horizontal="center" vertical="center"/>
    </xf>
    <xf numFmtId="4" fontId="18" fillId="2" borderId="59" xfId="1" applyNumberFormat="1" applyFont="1" applyFill="1" applyBorder="1" applyAlignment="1">
      <alignment horizontal="center" vertical="center"/>
    </xf>
    <xf numFmtId="4" fontId="18" fillId="2" borderId="51" xfId="1" applyNumberFormat="1" applyFont="1" applyFill="1" applyBorder="1" applyAlignment="1">
      <alignment horizontal="center" vertical="center"/>
    </xf>
    <xf numFmtId="4" fontId="18" fillId="2" borderId="52" xfId="1" applyNumberFormat="1" applyFont="1" applyFill="1" applyBorder="1" applyAlignment="1">
      <alignment horizontal="center" vertical="center"/>
    </xf>
    <xf numFmtId="3" fontId="9" fillId="2" borderId="60" xfId="2" applyNumberFormat="1" applyFont="1" applyFill="1" applyBorder="1" applyAlignment="1" applyProtection="1">
      <alignment horizontal="left" vertical="center" wrapText="1"/>
    </xf>
    <xf numFmtId="3" fontId="9" fillId="2" borderId="61" xfId="2" applyNumberFormat="1" applyFont="1" applyFill="1" applyBorder="1" applyAlignment="1" applyProtection="1">
      <alignment horizontal="left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4" fontId="10" fillId="3" borderId="45" xfId="1" applyNumberFormat="1" applyFont="1" applyFill="1" applyBorder="1" applyAlignment="1">
      <alignment horizontal="center" vertical="center"/>
    </xf>
    <xf numFmtId="4" fontId="10" fillId="3" borderId="43" xfId="1" applyNumberFormat="1" applyFont="1" applyFill="1" applyBorder="1" applyAlignment="1">
      <alignment horizontal="center" vertical="center"/>
    </xf>
    <xf numFmtId="4" fontId="10" fillId="3" borderId="44" xfId="1" applyNumberFormat="1" applyFont="1" applyFill="1" applyBorder="1" applyAlignment="1">
      <alignment horizontal="center" vertical="center"/>
    </xf>
    <xf numFmtId="0" fontId="20" fillId="6" borderId="65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6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67" xfId="2" applyNumberFormat="1" applyFont="1" applyFill="1" applyBorder="1" applyAlignment="1" applyProtection="1">
      <alignment horizontal="left" vertical="center" wrapText="1"/>
      <protection locked="0"/>
    </xf>
    <xf numFmtId="3" fontId="9" fillId="2" borderId="68" xfId="2" applyNumberFormat="1" applyFont="1" applyFill="1" applyBorder="1" applyAlignment="1" applyProtection="1">
      <alignment horizontal="left" vertical="center" wrapText="1"/>
    </xf>
    <xf numFmtId="3" fontId="9" fillId="2" borderId="69" xfId="2" applyNumberFormat="1" applyFont="1" applyFill="1" applyBorder="1" applyAlignment="1" applyProtection="1">
      <alignment horizontal="left" vertical="center" wrapText="1"/>
    </xf>
    <xf numFmtId="3" fontId="9" fillId="2" borderId="70" xfId="2" applyNumberFormat="1" applyFont="1" applyFill="1" applyBorder="1" applyAlignment="1" applyProtection="1">
      <alignment horizontal="left" vertical="center" wrapText="1"/>
    </xf>
    <xf numFmtId="4" fontId="10" fillId="3" borderId="20" xfId="1" applyNumberFormat="1" applyFont="1" applyFill="1" applyBorder="1" applyAlignment="1">
      <alignment horizontal="center" vertical="center"/>
    </xf>
    <xf numFmtId="4" fontId="10" fillId="3" borderId="21" xfId="1" applyNumberFormat="1" applyFont="1" applyFill="1" applyBorder="1" applyAlignment="1">
      <alignment horizontal="center" vertical="center"/>
    </xf>
    <xf numFmtId="4" fontId="10" fillId="3" borderId="19" xfId="1" applyNumberFormat="1" applyFont="1" applyFill="1" applyBorder="1" applyAlignment="1">
      <alignment horizontal="center" vertical="center"/>
    </xf>
    <xf numFmtId="4" fontId="18" fillId="2" borderId="71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47" xfId="1" applyNumberFormat="1" applyFont="1" applyFill="1" applyBorder="1" applyAlignment="1">
      <alignment horizontal="center" vertical="center"/>
    </xf>
    <xf numFmtId="4" fontId="18" fillId="2" borderId="34" xfId="1" applyNumberFormat="1" applyFont="1" applyFill="1" applyBorder="1" applyAlignment="1">
      <alignment horizontal="center" vertical="center"/>
    </xf>
    <xf numFmtId="0" fontId="23" fillId="7" borderId="1" xfId="3" applyFont="1" applyFill="1" applyBorder="1" applyAlignment="1" applyProtection="1">
      <alignment horizontal="left" vertical="center" wrapText="1"/>
      <protection locked="0"/>
    </xf>
    <xf numFmtId="0" fontId="23" fillId="7" borderId="2" xfId="3" applyFont="1" applyFill="1" applyBorder="1" applyAlignment="1" applyProtection="1">
      <alignment horizontal="left" vertical="center" wrapText="1"/>
      <protection locked="0"/>
    </xf>
    <xf numFmtId="0" fontId="23" fillId="7" borderId="3" xfId="3" applyFont="1" applyFill="1" applyBorder="1" applyAlignment="1" applyProtection="1">
      <alignment horizontal="left" vertical="center" wrapText="1"/>
      <protection locked="0"/>
    </xf>
    <xf numFmtId="0" fontId="9" fillId="2" borderId="0" xfId="2" applyNumberFormat="1" applyFont="1" applyFill="1" applyBorder="1" applyAlignment="1" applyProtection="1">
      <alignment horizontal="left" vertical="center" wrapText="1"/>
    </xf>
    <xf numFmtId="3" fontId="9" fillId="2" borderId="0" xfId="2" applyNumberFormat="1" applyFont="1" applyFill="1" applyBorder="1" applyAlignment="1" applyProtection="1">
      <alignment horizontal="left" vertical="center" wrapText="1"/>
    </xf>
    <xf numFmtId="4" fontId="18" fillId="2" borderId="0" xfId="1" applyNumberFormat="1" applyFont="1" applyFill="1" applyBorder="1" applyAlignment="1">
      <alignment horizontal="center" vertical="center"/>
    </xf>
    <xf numFmtId="0" fontId="24" fillId="2" borderId="0" xfId="1" applyFont="1" applyFill="1" applyBorder="1" applyAlignment="1">
      <alignment horizontal="left" vertical="center" wrapText="1"/>
    </xf>
    <xf numFmtId="0" fontId="9" fillId="2" borderId="0" xfId="1" applyFont="1" applyFill="1" applyAlignment="1">
      <alignment vertical="center" wrapText="1"/>
    </xf>
    <xf numFmtId="0" fontId="24" fillId="2" borderId="0" xfId="1" applyFont="1" applyFill="1" applyAlignment="1">
      <alignment horizontal="left" vertical="center"/>
    </xf>
    <xf numFmtId="0" fontId="24" fillId="2" borderId="0" xfId="1" applyFont="1" applyFill="1" applyAlignment="1">
      <alignment horizontal="left" vertical="center"/>
    </xf>
    <xf numFmtId="0" fontId="9" fillId="0" borderId="0" xfId="3" applyFont="1" applyAlignment="1">
      <alignment vertical="center" wrapText="1"/>
    </xf>
    <xf numFmtId="0" fontId="24" fillId="2" borderId="0" xfId="1" applyFont="1" applyFill="1" applyAlignment="1">
      <alignment vertical="center" wrapText="1"/>
    </xf>
    <xf numFmtId="0" fontId="11" fillId="2" borderId="0" xfId="1" applyNumberFormat="1" applyFont="1" applyFill="1" applyAlignment="1">
      <alignment vertical="center"/>
    </xf>
    <xf numFmtId="0" fontId="26" fillId="2" borderId="0" xfId="1" applyFont="1" applyFill="1" applyAlignment="1">
      <alignment horizontal="center" vertical="center"/>
    </xf>
    <xf numFmtId="0" fontId="9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center" vertical="center"/>
    </xf>
    <xf numFmtId="0" fontId="16" fillId="4" borderId="65" xfId="1" applyFont="1" applyFill="1" applyBorder="1" applyAlignment="1">
      <alignment horizontal="center" vertical="center" wrapText="1"/>
    </xf>
    <xf numFmtId="0" fontId="16" fillId="4" borderId="66" xfId="1" applyFont="1" applyFill="1" applyBorder="1" applyAlignment="1">
      <alignment horizontal="center" vertical="center" wrapText="1"/>
    </xf>
    <xf numFmtId="0" fontId="16" fillId="4" borderId="67" xfId="1" applyFont="1" applyFill="1" applyBorder="1" applyAlignment="1">
      <alignment horizontal="center" vertical="center" wrapText="1"/>
    </xf>
    <xf numFmtId="165" fontId="9" fillId="5" borderId="74" xfId="2" applyNumberFormat="1" applyFont="1" applyFill="1" applyBorder="1" applyAlignment="1" applyProtection="1">
      <alignment horizontal="center" vertical="center" wrapText="1"/>
    </xf>
    <xf numFmtId="165" fontId="9" fillId="5" borderId="75" xfId="2" applyNumberFormat="1" applyFont="1" applyFill="1" applyBorder="1" applyAlignment="1" applyProtection="1">
      <alignment horizontal="center" vertical="center" wrapText="1"/>
    </xf>
    <xf numFmtId="165" fontId="9" fillId="5" borderId="8" xfId="2" applyNumberFormat="1" applyFont="1" applyFill="1" applyBorder="1" applyAlignment="1" applyProtection="1">
      <alignment horizontal="center" vertical="center" wrapText="1"/>
    </xf>
    <xf numFmtId="165" fontId="18" fillId="5" borderId="76" xfId="2" applyNumberFormat="1" applyFont="1" applyFill="1" applyBorder="1" applyAlignment="1" applyProtection="1">
      <alignment horizontal="center" vertical="center" wrapText="1"/>
    </xf>
    <xf numFmtId="165" fontId="18" fillId="5" borderId="7" xfId="2" applyNumberFormat="1" applyFont="1" applyFill="1" applyBorder="1" applyAlignment="1" applyProtection="1">
      <alignment horizontal="center" vertical="center" wrapText="1"/>
    </xf>
    <xf numFmtId="165" fontId="18" fillId="5" borderId="8" xfId="2" applyNumberFormat="1" applyFont="1" applyFill="1" applyBorder="1" applyAlignment="1" applyProtection="1">
      <alignment horizontal="center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4" fontId="18" fillId="2" borderId="85" xfId="1" applyNumberFormat="1" applyFont="1" applyFill="1" applyBorder="1" applyAlignment="1">
      <alignment horizontal="center" vertical="center"/>
    </xf>
    <xf numFmtId="4" fontId="18" fillId="2" borderId="86" xfId="1" applyNumberFormat="1" applyFont="1" applyFill="1" applyBorder="1" applyAlignment="1">
      <alignment horizontal="center" vertical="center"/>
    </xf>
    <xf numFmtId="4" fontId="18" fillId="2" borderId="87" xfId="1" applyNumberFormat="1" applyFont="1" applyFill="1" applyBorder="1" applyAlignment="1">
      <alignment horizontal="center" vertical="center"/>
    </xf>
    <xf numFmtId="4" fontId="18" fillId="2" borderId="88" xfId="1" applyNumberFormat="1" applyFont="1" applyFill="1" applyBorder="1" applyAlignment="1">
      <alignment horizontal="center" vertical="center"/>
    </xf>
    <xf numFmtId="165" fontId="9" fillId="5" borderId="24" xfId="2" applyNumberFormat="1" applyFont="1" applyFill="1" applyBorder="1" applyAlignment="1" applyProtection="1">
      <alignment horizontal="center" vertical="center" wrapText="1"/>
    </xf>
    <xf numFmtId="165" fontId="9" fillId="5" borderId="25" xfId="2" applyNumberFormat="1" applyFont="1" applyFill="1" applyBorder="1" applyAlignment="1" applyProtection="1">
      <alignment horizontal="center" vertical="center" wrapText="1"/>
    </xf>
    <xf numFmtId="165" fontId="9" fillId="5" borderId="26" xfId="2" applyNumberFormat="1" applyFont="1" applyFill="1" applyBorder="1" applyAlignment="1" applyProtection="1">
      <alignment horizontal="center" vertical="center" wrapText="1"/>
    </xf>
    <xf numFmtId="165" fontId="18" fillId="5" borderId="89" xfId="2" applyNumberFormat="1" applyFont="1" applyFill="1" applyBorder="1" applyAlignment="1" applyProtection="1">
      <alignment horizontal="center" vertical="center" wrapText="1"/>
    </xf>
    <xf numFmtId="165" fontId="18" fillId="5" borderId="90" xfId="2" applyNumberFormat="1" applyFont="1" applyFill="1" applyBorder="1" applyAlignment="1" applyProtection="1">
      <alignment horizontal="center" vertical="center" wrapText="1"/>
    </xf>
    <xf numFmtId="165" fontId="18" fillId="5" borderId="26" xfId="2" applyNumberFormat="1" applyFont="1" applyFill="1" applyBorder="1" applyAlignment="1" applyProtection="1">
      <alignment horizontal="center" vertical="center" wrapText="1"/>
    </xf>
    <xf numFmtId="0" fontId="10" fillId="3" borderId="62" xfId="1" applyFont="1" applyFill="1" applyBorder="1" applyAlignment="1">
      <alignment horizontal="left" vertical="center"/>
    </xf>
    <xf numFmtId="0" fontId="10" fillId="3" borderId="63" xfId="1" applyFont="1" applyFill="1" applyBorder="1" applyAlignment="1">
      <alignment horizontal="left" vertical="center"/>
    </xf>
    <xf numFmtId="0" fontId="10" fillId="3" borderId="64" xfId="1" applyFont="1" applyFill="1" applyBorder="1" applyAlignment="1">
      <alignment horizontal="left" vertical="center"/>
    </xf>
    <xf numFmtId="0" fontId="10" fillId="3" borderId="91" xfId="1" applyFont="1" applyFill="1" applyBorder="1" applyAlignment="1">
      <alignment horizontal="left" vertical="center"/>
    </xf>
    <xf numFmtId="0" fontId="10" fillId="3" borderId="0" xfId="1" applyFont="1" applyFill="1" applyBorder="1" applyAlignment="1">
      <alignment horizontal="left" vertical="center"/>
    </xf>
    <xf numFmtId="0" fontId="10" fillId="3" borderId="92" xfId="1" applyFont="1" applyFill="1" applyBorder="1" applyAlignment="1">
      <alignment horizontal="left" vertical="center"/>
    </xf>
    <xf numFmtId="0" fontId="20" fillId="6" borderId="1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2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3" xfId="2" applyNumberFormat="1" applyFont="1" applyFill="1" applyBorder="1" applyAlignment="1" applyProtection="1">
      <alignment horizontal="left" vertical="center" wrapText="1"/>
      <protection locked="0"/>
    </xf>
    <xf numFmtId="3" fontId="9" fillId="2" borderId="93" xfId="2" applyNumberFormat="1" applyFont="1" applyFill="1" applyBorder="1" applyAlignment="1" applyProtection="1">
      <alignment horizontal="left" vertical="center" wrapText="1"/>
    </xf>
    <xf numFmtId="3" fontId="9" fillId="2" borderId="94" xfId="2" applyNumberFormat="1" applyFont="1" applyFill="1" applyBorder="1" applyAlignment="1" applyProtection="1">
      <alignment horizontal="left" vertical="center" wrapText="1"/>
    </xf>
    <xf numFmtId="0" fontId="24" fillId="2" borderId="0" xfId="1" applyFont="1" applyFill="1" applyAlignment="1">
      <alignment vertical="center"/>
    </xf>
    <xf numFmtId="0" fontId="13" fillId="2" borderId="0" xfId="5" applyNumberFormat="1" applyFont="1" applyFill="1" applyBorder="1" applyAlignment="1" applyProtection="1">
      <alignment horizontal="center" vertical="center" wrapText="1"/>
    </xf>
    <xf numFmtId="0" fontId="10" fillId="3" borderId="95" xfId="1" applyFont="1" applyFill="1" applyBorder="1" applyAlignment="1">
      <alignment horizontal="left" vertical="center"/>
    </xf>
    <xf numFmtId="0" fontId="16" fillId="4" borderId="53" xfId="1" applyFont="1" applyFill="1" applyBorder="1" applyAlignment="1">
      <alignment horizontal="center" vertical="center" wrapText="1"/>
    </xf>
    <xf numFmtId="0" fontId="16" fillId="4" borderId="96" xfId="1" applyFont="1" applyFill="1" applyBorder="1" applyAlignment="1">
      <alignment horizontal="center" vertical="center" wrapText="1"/>
    </xf>
    <xf numFmtId="165" fontId="18" fillId="5" borderId="1" xfId="2" applyNumberFormat="1" applyFont="1" applyFill="1" applyBorder="1" applyAlignment="1" applyProtection="1">
      <alignment horizontal="center" vertical="center" wrapText="1"/>
    </xf>
    <xf numFmtId="4" fontId="18" fillId="2" borderId="97" xfId="1" applyNumberFormat="1" applyFont="1" applyFill="1" applyBorder="1" applyAlignment="1">
      <alignment horizontal="center" vertical="center"/>
    </xf>
    <xf numFmtId="4" fontId="18" fillId="2" borderId="98" xfId="1" applyNumberFormat="1" applyFont="1" applyFill="1" applyBorder="1" applyAlignment="1">
      <alignment horizontal="center" vertical="center"/>
    </xf>
    <xf numFmtId="4" fontId="18" fillId="2" borderId="99" xfId="1" applyNumberFormat="1" applyFont="1" applyFill="1" applyBorder="1" applyAlignment="1">
      <alignment horizontal="center" vertical="center"/>
    </xf>
    <xf numFmtId="4" fontId="18" fillId="2" borderId="100" xfId="1" applyNumberFormat="1" applyFont="1" applyFill="1" applyBorder="1" applyAlignment="1">
      <alignment horizontal="center" vertical="center"/>
    </xf>
    <xf numFmtId="4" fontId="18" fillId="2" borderId="10" xfId="1" applyNumberFormat="1" applyFont="1" applyFill="1" applyBorder="1" applyAlignment="1">
      <alignment horizontal="center" vertical="center"/>
    </xf>
    <xf numFmtId="4" fontId="18" fillId="2" borderId="101" xfId="1" applyNumberFormat="1" applyFont="1" applyFill="1" applyBorder="1" applyAlignment="1">
      <alignment horizontal="center" vertical="center"/>
    </xf>
    <xf numFmtId="4" fontId="18" fillId="2" borderId="102" xfId="1" applyNumberFormat="1" applyFont="1" applyFill="1" applyBorder="1" applyAlignment="1">
      <alignment horizontal="center" vertical="center"/>
    </xf>
    <xf numFmtId="4" fontId="18" fillId="2" borderId="103" xfId="1" applyNumberFormat="1" applyFont="1" applyFill="1" applyBorder="1" applyAlignment="1">
      <alignment horizontal="center" vertical="center"/>
    </xf>
    <xf numFmtId="4" fontId="18" fillId="2" borderId="30" xfId="1" applyNumberFormat="1" applyFont="1" applyFill="1" applyBorder="1" applyAlignment="1">
      <alignment horizontal="center" vertical="center"/>
    </xf>
    <xf numFmtId="4" fontId="18" fillId="4" borderId="95" xfId="1" applyNumberFormat="1" applyFont="1" applyFill="1" applyBorder="1" applyAlignment="1">
      <alignment horizontal="center" vertical="center"/>
    </xf>
    <xf numFmtId="4" fontId="18" fillId="4" borderId="104" xfId="1" applyNumberFormat="1" applyFont="1" applyFill="1" applyBorder="1" applyAlignment="1">
      <alignment horizontal="center" vertical="center"/>
    </xf>
    <xf numFmtId="4" fontId="18" fillId="2" borderId="68" xfId="1" applyNumberFormat="1" applyFont="1" applyFill="1" applyBorder="1" applyAlignment="1">
      <alignment horizontal="center" vertical="center"/>
    </xf>
    <xf numFmtId="4" fontId="18" fillId="2" borderId="105" xfId="1" applyNumberFormat="1" applyFont="1" applyFill="1" applyBorder="1" applyAlignment="1">
      <alignment horizontal="center" vertical="center"/>
    </xf>
    <xf numFmtId="4" fontId="18" fillId="4" borderId="62" xfId="1" applyNumberFormat="1" applyFont="1" applyFill="1" applyBorder="1" applyAlignment="1">
      <alignment horizontal="center" vertical="center"/>
    </xf>
    <xf numFmtId="4" fontId="18" fillId="2" borderId="106" xfId="1" applyNumberFormat="1" applyFont="1" applyFill="1" applyBorder="1" applyAlignment="1">
      <alignment horizontal="center" vertical="center"/>
    </xf>
    <xf numFmtId="4" fontId="18" fillId="2" borderId="107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0" fillId="3" borderId="53" xfId="1" applyNumberFormat="1" applyFont="1" applyFill="1" applyBorder="1" applyAlignment="1">
      <alignment horizontal="center" vertical="center"/>
    </xf>
    <xf numFmtId="4" fontId="10" fillId="3" borderId="96" xfId="1" applyNumberFormat="1" applyFont="1" applyFill="1" applyBorder="1" applyAlignment="1">
      <alignment horizontal="center" vertical="center"/>
    </xf>
    <xf numFmtId="4" fontId="18" fillId="2" borderId="24" xfId="1" applyNumberFormat="1" applyFont="1" applyFill="1" applyBorder="1" applyAlignment="1">
      <alignment horizontal="center" vertical="center"/>
    </xf>
    <xf numFmtId="4" fontId="18" fillId="2" borderId="89" xfId="1" applyNumberFormat="1" applyFont="1" applyFill="1" applyBorder="1" applyAlignment="1">
      <alignment horizontal="center" vertical="center"/>
    </xf>
    <xf numFmtId="4" fontId="18" fillId="2" borderId="108" xfId="1" applyNumberFormat="1" applyFont="1" applyFill="1" applyBorder="1" applyAlignment="1">
      <alignment horizontal="center" vertical="center"/>
    </xf>
    <xf numFmtId="4" fontId="10" fillId="3" borderId="1" xfId="1" applyNumberFormat="1" applyFont="1" applyFill="1" applyBorder="1" applyAlignment="1">
      <alignment horizontal="center" vertical="center"/>
    </xf>
    <xf numFmtId="165" fontId="18" fillId="5" borderId="2" xfId="2" applyNumberFormat="1" applyFont="1" applyFill="1" applyBorder="1" applyAlignment="1" applyProtection="1">
      <alignment horizontal="center" vertical="center" wrapText="1"/>
    </xf>
    <xf numFmtId="165" fontId="18" fillId="5" borderId="3" xfId="2" applyNumberFormat="1" applyFont="1" applyFill="1" applyBorder="1" applyAlignment="1" applyProtection="1">
      <alignment horizontal="center" vertical="center" wrapText="1"/>
    </xf>
    <xf numFmtId="4" fontId="10" fillId="3" borderId="9" xfId="1" applyNumberFormat="1" applyFont="1" applyFill="1" applyBorder="1" applyAlignment="1">
      <alignment horizontal="center" vertical="center"/>
    </xf>
    <xf numFmtId="4" fontId="10" fillId="3" borderId="109" xfId="1" applyNumberFormat="1" applyFont="1" applyFill="1" applyBorder="1" applyAlignment="1">
      <alignment horizontal="center" vertical="center"/>
    </xf>
    <xf numFmtId="4" fontId="10" fillId="3" borderId="110" xfId="1" applyNumberFormat="1" applyFont="1" applyFill="1" applyBorder="1" applyAlignment="1">
      <alignment horizontal="center" vertical="center"/>
    </xf>
    <xf numFmtId="0" fontId="10" fillId="3" borderId="65" xfId="1" applyFont="1" applyFill="1" applyBorder="1" applyAlignment="1">
      <alignment horizontal="left" vertical="center"/>
    </xf>
    <xf numFmtId="0" fontId="10" fillId="3" borderId="66" xfId="1" applyFont="1" applyFill="1" applyBorder="1" applyAlignment="1">
      <alignment horizontal="left" vertical="center"/>
    </xf>
    <xf numFmtId="0" fontId="10" fillId="3" borderId="67" xfId="1" applyFont="1" applyFill="1" applyBorder="1" applyAlignment="1">
      <alignment horizontal="left" vertical="center"/>
    </xf>
    <xf numFmtId="4" fontId="18" fillId="2" borderId="111" xfId="1" applyNumberFormat="1" applyFont="1" applyFill="1" applyBorder="1" applyAlignment="1">
      <alignment horizontal="center" vertical="center"/>
    </xf>
    <xf numFmtId="4" fontId="18" fillId="2" borderId="112" xfId="1" applyNumberFormat="1" applyFont="1" applyFill="1" applyBorder="1" applyAlignment="1">
      <alignment horizontal="center" vertical="center"/>
    </xf>
    <xf numFmtId="4" fontId="18" fillId="2" borderId="113" xfId="1" applyNumberFormat="1" applyFont="1" applyFill="1" applyBorder="1" applyAlignment="1">
      <alignment horizontal="center" vertical="center"/>
    </xf>
    <xf numFmtId="0" fontId="20" fillId="4" borderId="114" xfId="1" applyFont="1" applyFill="1" applyBorder="1" applyAlignment="1">
      <alignment horizontal="left" vertical="center"/>
    </xf>
    <xf numFmtId="0" fontId="20" fillId="4" borderId="21" xfId="1" applyFont="1" applyFill="1" applyBorder="1" applyAlignment="1">
      <alignment horizontal="left" vertical="center"/>
    </xf>
    <xf numFmtId="0" fontId="20" fillId="4" borderId="19" xfId="1" applyFont="1" applyFill="1" applyBorder="1" applyAlignment="1">
      <alignment horizontal="left" vertical="center"/>
    </xf>
    <xf numFmtId="4" fontId="18" fillId="4" borderId="20" xfId="1" applyNumberFormat="1" applyFont="1" applyFill="1" applyBorder="1" applyAlignment="1">
      <alignment horizontal="center" vertical="center"/>
    </xf>
    <xf numFmtId="4" fontId="18" fillId="4" borderId="21" xfId="1" applyNumberFormat="1" applyFont="1" applyFill="1" applyBorder="1" applyAlignment="1">
      <alignment horizontal="center" vertical="center"/>
    </xf>
    <xf numFmtId="4" fontId="18" fillId="4" borderId="19" xfId="1" applyNumberFormat="1" applyFont="1" applyFill="1" applyBorder="1" applyAlignment="1">
      <alignment horizontal="center" vertical="center"/>
    </xf>
    <xf numFmtId="3" fontId="9" fillId="2" borderId="22" xfId="2" applyNumberFormat="1" applyFont="1" applyFill="1" applyBorder="1" applyAlignment="1" applyProtection="1">
      <alignment horizontal="left" vertical="center" wrapText="1"/>
    </xf>
    <xf numFmtId="3" fontId="9" fillId="2" borderId="23" xfId="2" applyNumberFormat="1" applyFont="1" applyFill="1" applyBorder="1" applyAlignment="1" applyProtection="1">
      <alignment horizontal="left" vertical="center" wrapText="1"/>
    </xf>
    <xf numFmtId="3" fontId="9" fillId="2" borderId="27" xfId="2" applyNumberFormat="1" applyFont="1" applyFill="1" applyBorder="1" applyAlignment="1" applyProtection="1">
      <alignment horizontal="left" vertical="center" wrapText="1"/>
    </xf>
    <xf numFmtId="3" fontId="9" fillId="2" borderId="28" xfId="2" applyNumberFormat="1" applyFont="1" applyFill="1" applyBorder="1" applyAlignment="1" applyProtection="1">
      <alignment horizontal="left" vertical="center" wrapText="1"/>
    </xf>
    <xf numFmtId="3" fontId="9" fillId="2" borderId="29" xfId="2" applyNumberFormat="1" applyFont="1" applyFill="1" applyBorder="1" applyAlignment="1" applyProtection="1">
      <alignment horizontal="left" vertical="center" wrapText="1"/>
    </xf>
    <xf numFmtId="0" fontId="16" fillId="4" borderId="109" xfId="1" applyFont="1" applyFill="1" applyBorder="1" applyAlignment="1">
      <alignment horizontal="center" vertical="center" wrapText="1"/>
    </xf>
    <xf numFmtId="0" fontId="16" fillId="4" borderId="110" xfId="1" applyFont="1" applyFill="1" applyBorder="1" applyAlignment="1">
      <alignment horizontal="center" vertical="center" wrapText="1"/>
    </xf>
    <xf numFmtId="3" fontId="9" fillId="2" borderId="115" xfId="2" applyNumberFormat="1" applyFont="1" applyFill="1" applyBorder="1" applyAlignment="1" applyProtection="1">
      <alignment horizontal="left" vertical="center" wrapText="1"/>
    </xf>
    <xf numFmtId="3" fontId="9" fillId="2" borderId="116" xfId="2" applyNumberFormat="1" applyFont="1" applyFill="1" applyBorder="1" applyAlignment="1" applyProtection="1">
      <alignment horizontal="left" vertical="center" wrapText="1"/>
    </xf>
    <xf numFmtId="3" fontId="9" fillId="2" borderId="102" xfId="2" applyNumberFormat="1" applyFont="1" applyFill="1" applyBorder="1" applyAlignment="1" applyProtection="1">
      <alignment horizontal="left" vertical="center" wrapText="1"/>
    </xf>
    <xf numFmtId="3" fontId="9" fillId="2" borderId="117" xfId="2" applyNumberFormat="1" applyFont="1" applyFill="1" applyBorder="1" applyAlignment="1" applyProtection="1">
      <alignment horizontal="left" vertical="center" wrapText="1"/>
    </xf>
    <xf numFmtId="3" fontId="9" fillId="2" borderId="118" xfId="2" applyNumberFormat="1" applyFont="1" applyFill="1" applyBorder="1" applyAlignment="1" applyProtection="1">
      <alignment horizontal="left" vertical="center" wrapText="1"/>
    </xf>
    <xf numFmtId="4" fontId="10" fillId="3" borderId="54" xfId="1" applyNumberFormat="1" applyFont="1" applyFill="1" applyBorder="1" applyAlignment="1">
      <alignment horizontal="center" vertical="center"/>
    </xf>
    <xf numFmtId="4" fontId="10" fillId="3" borderId="55" xfId="1" applyNumberFormat="1" applyFont="1" applyFill="1" applyBorder="1" applyAlignment="1">
      <alignment horizontal="center" vertical="center"/>
    </xf>
    <xf numFmtId="0" fontId="20" fillId="4" borderId="95" xfId="1" applyFont="1" applyFill="1" applyBorder="1" applyAlignment="1">
      <alignment horizontal="left" vertical="center"/>
    </xf>
    <xf numFmtId="0" fontId="20" fillId="4" borderId="4" xfId="1" applyFont="1" applyFill="1" applyBorder="1" applyAlignment="1">
      <alignment horizontal="left" vertical="center"/>
    </xf>
    <xf numFmtId="0" fontId="20" fillId="4" borderId="5" xfId="1" applyFont="1" applyFill="1" applyBorder="1" applyAlignment="1">
      <alignment horizontal="left" vertical="center"/>
    </xf>
    <xf numFmtId="4" fontId="18" fillId="2" borderId="60" xfId="1" applyNumberFormat="1" applyFont="1" applyFill="1" applyBorder="1" applyAlignment="1">
      <alignment horizontal="center" vertical="center"/>
    </xf>
    <xf numFmtId="4" fontId="18" fillId="2" borderId="61" xfId="1" applyNumberFormat="1" applyFont="1" applyFill="1" applyBorder="1" applyAlignment="1">
      <alignment horizontal="center" vertical="center"/>
    </xf>
    <xf numFmtId="0" fontId="27" fillId="2" borderId="0" xfId="1" applyFont="1" applyFill="1" applyAlignment="1">
      <alignment vertical="center" wrapText="1"/>
    </xf>
    <xf numFmtId="0" fontId="18" fillId="2" borderId="119" xfId="5" applyNumberFormat="1" applyFont="1" applyFill="1" applyBorder="1" applyAlignment="1" applyProtection="1">
      <alignment horizontal="center" vertical="center" wrapText="1"/>
    </xf>
    <xf numFmtId="0" fontId="28" fillId="6" borderId="1" xfId="3" applyFont="1" applyFill="1" applyBorder="1" applyAlignment="1">
      <alignment horizontal="center" vertical="center" wrapText="1"/>
    </xf>
    <xf numFmtId="0" fontId="28" fillId="6" borderId="2" xfId="3" applyFont="1" applyFill="1" applyBorder="1" applyAlignment="1">
      <alignment horizontal="center" vertical="center" wrapText="1"/>
    </xf>
    <xf numFmtId="0" fontId="28" fillId="6" borderId="3" xfId="3" applyFont="1" applyFill="1" applyBorder="1" applyAlignment="1">
      <alignment horizontal="center" vertical="center" wrapText="1"/>
    </xf>
    <xf numFmtId="0" fontId="20" fillId="6" borderId="120" xfId="3" applyFont="1" applyFill="1" applyBorder="1" applyAlignment="1">
      <alignment horizontal="center" vertical="center" wrapText="1"/>
    </xf>
    <xf numFmtId="0" fontId="20" fillId="6" borderId="121" xfId="3" applyFont="1" applyFill="1" applyBorder="1" applyAlignment="1">
      <alignment horizontal="center" vertical="center" wrapText="1"/>
    </xf>
    <xf numFmtId="0" fontId="20" fillId="6" borderId="74" xfId="3" applyFont="1" applyFill="1" applyBorder="1" applyAlignment="1">
      <alignment horizontal="center" vertical="center" wrapText="1"/>
    </xf>
    <xf numFmtId="0" fontId="20" fillId="6" borderId="80" xfId="3" applyFont="1" applyFill="1" applyBorder="1" applyAlignment="1">
      <alignment horizontal="center" vertical="center" wrapText="1"/>
    </xf>
    <xf numFmtId="0" fontId="20" fillId="6" borderId="81" xfId="3" applyFont="1" applyFill="1" applyBorder="1" applyAlignment="1">
      <alignment horizontal="center" vertical="center" wrapText="1"/>
    </xf>
    <xf numFmtId="0" fontId="9" fillId="8" borderId="77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left" vertical="center" wrapText="1"/>
    </xf>
    <xf numFmtId="0" fontId="9" fillId="8" borderId="78" xfId="3" applyFont="1" applyFill="1" applyBorder="1" applyAlignment="1">
      <alignment horizontal="center" vertical="center" wrapText="1"/>
    </xf>
    <xf numFmtId="4" fontId="9" fillId="8" borderId="78" xfId="3" applyNumberFormat="1" applyFont="1" applyFill="1" applyBorder="1" applyAlignment="1">
      <alignment horizontal="center" vertical="center" wrapText="1"/>
    </xf>
    <xf numFmtId="0" fontId="9" fillId="8" borderId="79" xfId="3" applyFont="1" applyFill="1" applyBorder="1" applyAlignment="1">
      <alignment horizontal="center" vertical="center" wrapText="1"/>
    </xf>
    <xf numFmtId="0" fontId="9" fillId="8" borderId="33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left" vertical="center" wrapText="1"/>
    </xf>
    <xf numFmtId="0" fontId="9" fillId="8" borderId="34" xfId="3" applyFont="1" applyFill="1" applyBorder="1" applyAlignment="1">
      <alignment horizontal="center" vertical="center" wrapText="1"/>
    </xf>
    <xf numFmtId="4" fontId="9" fillId="8" borderId="34" xfId="3" applyNumberFormat="1" applyFont="1" applyFill="1" applyBorder="1" applyAlignment="1">
      <alignment horizontal="center" vertical="center" wrapText="1"/>
    </xf>
    <xf numFmtId="0" fontId="9" fillId="8" borderId="35" xfId="3" applyFont="1" applyFill="1" applyBorder="1" applyAlignment="1">
      <alignment horizontal="center" vertical="center" wrapText="1"/>
    </xf>
    <xf numFmtId="0" fontId="10" fillId="3" borderId="1" xfId="1" applyFont="1" applyFill="1" applyBorder="1" applyAlignment="1">
      <alignment horizontal="center" vertical="center"/>
    </xf>
    <xf numFmtId="0" fontId="10" fillId="3" borderId="2" xfId="1" applyFont="1" applyFill="1" applyBorder="1" applyAlignment="1">
      <alignment horizontal="center" vertical="center"/>
    </xf>
    <xf numFmtId="0" fontId="10" fillId="3" borderId="3" xfId="1" applyFont="1" applyFill="1" applyBorder="1" applyAlignment="1">
      <alignment horizontal="center" vertical="center"/>
    </xf>
    <xf numFmtId="0" fontId="16" fillId="4" borderId="75" xfId="1" applyFont="1" applyFill="1" applyBorder="1" applyAlignment="1">
      <alignment horizontal="left" vertical="center"/>
    </xf>
    <xf numFmtId="0" fontId="16" fillId="4" borderId="1" xfId="1" applyFont="1" applyFill="1" applyBorder="1" applyAlignment="1">
      <alignment horizontal="center" vertical="center" wrapText="1"/>
    </xf>
    <xf numFmtId="0" fontId="16" fillId="4" borderId="2" xfId="1" applyFont="1" applyFill="1" applyBorder="1" applyAlignment="1">
      <alignment horizontal="center" vertical="center" wrapText="1"/>
    </xf>
    <xf numFmtId="0" fontId="16" fillId="4" borderId="3" xfId="1" applyFont="1" applyFill="1" applyBorder="1" applyAlignment="1">
      <alignment horizontal="center" vertical="center" wrapText="1"/>
    </xf>
    <xf numFmtId="165" fontId="18" fillId="5" borderId="24" xfId="2" applyNumberFormat="1" applyFont="1" applyFill="1" applyBorder="1" applyAlignment="1" applyProtection="1">
      <alignment horizontal="center" vertical="center" wrapText="1"/>
    </xf>
    <xf numFmtId="165" fontId="18" fillId="5" borderId="119" xfId="2" applyNumberFormat="1" applyFont="1" applyFill="1" applyBorder="1" applyAlignment="1" applyProtection="1">
      <alignment horizontal="center" vertical="center" wrapText="1"/>
    </xf>
    <xf numFmtId="165" fontId="18" fillId="5" borderId="122" xfId="2" applyNumberFormat="1" applyFont="1" applyFill="1" applyBorder="1" applyAlignment="1" applyProtection="1">
      <alignment horizontal="center" vertical="center" wrapText="1"/>
    </xf>
    <xf numFmtId="165" fontId="18" fillId="5" borderId="123" xfId="2" applyNumberFormat="1" applyFont="1" applyFill="1" applyBorder="1" applyAlignment="1" applyProtection="1">
      <alignment horizontal="center" vertical="center" wrapText="1"/>
    </xf>
    <xf numFmtId="165" fontId="18" fillId="5" borderId="124" xfId="2" applyNumberFormat="1" applyFont="1" applyFill="1" applyBorder="1" applyAlignment="1" applyProtection="1">
      <alignment horizontal="center" vertical="center" wrapText="1"/>
    </xf>
    <xf numFmtId="165" fontId="18" fillId="5" borderId="125" xfId="2" applyNumberFormat="1" applyFont="1" applyFill="1" applyBorder="1" applyAlignment="1" applyProtection="1">
      <alignment horizontal="center" vertical="center" wrapText="1"/>
    </xf>
    <xf numFmtId="4" fontId="18" fillId="2" borderId="126" xfId="1" applyNumberFormat="1" applyFont="1" applyFill="1" applyBorder="1" applyAlignment="1">
      <alignment horizontal="center" vertical="center"/>
    </xf>
    <xf numFmtId="4" fontId="18" fillId="2" borderId="74" xfId="1" applyNumberFormat="1" applyFont="1" applyFill="1" applyBorder="1" applyAlignment="1">
      <alignment horizontal="center" vertical="center"/>
    </xf>
    <xf numFmtId="4" fontId="18" fillId="2" borderId="80" xfId="1" applyNumberFormat="1" applyFont="1" applyFill="1" applyBorder="1" applyAlignment="1">
      <alignment horizontal="center" vertical="center"/>
    </xf>
    <xf numFmtId="4" fontId="18" fillId="2" borderId="81" xfId="1" applyNumberFormat="1" applyFont="1" applyFill="1" applyBorder="1" applyAlignment="1">
      <alignment horizontal="center" vertical="center"/>
    </xf>
    <xf numFmtId="4" fontId="18" fillId="2" borderId="1" xfId="1" applyNumberFormat="1" applyFont="1" applyFill="1" applyBorder="1" applyAlignment="1">
      <alignment horizontal="center" vertical="center"/>
    </xf>
    <xf numFmtId="4" fontId="18" fillId="2" borderId="2" xfId="1" applyNumberFormat="1" applyFont="1" applyFill="1" applyBorder="1" applyAlignment="1">
      <alignment horizontal="center" vertical="center"/>
    </xf>
    <xf numFmtId="4" fontId="18" fillId="2" borderId="3" xfId="1" applyNumberFormat="1" applyFont="1" applyFill="1" applyBorder="1" applyAlignment="1">
      <alignment horizontal="center" vertical="center"/>
    </xf>
    <xf numFmtId="165" fontId="9" fillId="5" borderId="80" xfId="2" applyNumberFormat="1" applyFont="1" applyFill="1" applyBorder="1" applyAlignment="1" applyProtection="1">
      <alignment horizontal="center" vertical="center" wrapText="1"/>
    </xf>
    <xf numFmtId="165" fontId="9" fillId="5" borderId="81" xfId="2" applyNumberFormat="1" applyFont="1" applyFill="1" applyBorder="1" applyAlignment="1" applyProtection="1">
      <alignment horizontal="center" vertical="center" wrapText="1"/>
    </xf>
    <xf numFmtId="4" fontId="18" fillId="2" borderId="127" xfId="1" applyNumberFormat="1" applyFont="1" applyFill="1" applyBorder="1" applyAlignment="1">
      <alignment horizontal="center" vertical="center"/>
    </xf>
    <xf numFmtId="4" fontId="18" fillId="2" borderId="119" xfId="1" applyNumberFormat="1" applyFont="1" applyFill="1" applyBorder="1" applyAlignment="1">
      <alignment horizontal="center" vertical="center"/>
    </xf>
    <xf numFmtId="4" fontId="18" fillId="2" borderId="122" xfId="1" applyNumberFormat="1" applyFont="1" applyFill="1" applyBorder="1" applyAlignment="1">
      <alignment horizontal="center" vertical="center"/>
    </xf>
    <xf numFmtId="0" fontId="20" fillId="4" borderId="128" xfId="1" applyFont="1" applyFill="1" applyBorder="1" applyAlignment="1">
      <alignment horizontal="left" vertical="center"/>
    </xf>
    <xf numFmtId="0" fontId="20" fillId="4" borderId="90" xfId="1" applyFont="1" applyFill="1" applyBorder="1" applyAlignment="1">
      <alignment horizontal="left" vertical="center"/>
    </xf>
    <xf numFmtId="0" fontId="20" fillId="4" borderId="25" xfId="1" applyFont="1" applyFill="1" applyBorder="1" applyAlignment="1">
      <alignment horizontal="left" vertical="center"/>
    </xf>
    <xf numFmtId="4" fontId="18" fillId="4" borderId="1" xfId="1" applyNumberFormat="1" applyFont="1" applyFill="1" applyBorder="1" applyAlignment="1">
      <alignment horizontal="center" vertical="center"/>
    </xf>
    <xf numFmtId="4" fontId="18" fillId="4" borderId="2" xfId="1" applyNumberFormat="1" applyFont="1" applyFill="1" applyBorder="1" applyAlignment="1">
      <alignment horizontal="center" vertical="center"/>
    </xf>
    <xf numFmtId="4" fontId="18" fillId="4" borderId="3" xfId="1" applyNumberFormat="1" applyFont="1" applyFill="1" applyBorder="1" applyAlignment="1">
      <alignment horizontal="center" vertical="center"/>
    </xf>
    <xf numFmtId="4" fontId="18" fillId="2" borderId="72" xfId="1" applyNumberFormat="1" applyFont="1" applyFill="1" applyBorder="1" applyAlignment="1">
      <alignment horizontal="center" vertical="center"/>
    </xf>
    <xf numFmtId="4" fontId="18" fillId="2" borderId="73" xfId="1" applyNumberFormat="1" applyFont="1" applyFill="1" applyBorder="1" applyAlignment="1">
      <alignment horizontal="center" vertical="center"/>
    </xf>
    <xf numFmtId="4" fontId="18" fillId="2" borderId="129" xfId="1" applyNumberFormat="1" applyFont="1" applyFill="1" applyBorder="1" applyAlignment="1">
      <alignment horizontal="center" vertical="center"/>
    </xf>
    <xf numFmtId="4" fontId="18" fillId="2" borderId="130" xfId="1" applyNumberFormat="1" applyFont="1" applyFill="1" applyBorder="1" applyAlignment="1">
      <alignment horizontal="center" vertical="center"/>
    </xf>
    <xf numFmtId="0" fontId="20" fillId="4" borderId="131" xfId="1" applyFont="1" applyFill="1" applyBorder="1" applyAlignment="1">
      <alignment horizontal="left" vertical="center"/>
    </xf>
    <xf numFmtId="4" fontId="18" fillId="2" borderId="132" xfId="1" applyNumberFormat="1" applyFont="1" applyFill="1" applyBorder="1" applyAlignment="1">
      <alignment horizontal="center" vertical="center"/>
    </xf>
    <xf numFmtId="4" fontId="18" fillId="2" borderId="133" xfId="1" applyNumberFormat="1" applyFont="1" applyFill="1" applyBorder="1" applyAlignment="1">
      <alignment horizontal="center" vertical="center"/>
    </xf>
    <xf numFmtId="4" fontId="10" fillId="3" borderId="2" xfId="1" applyNumberFormat="1" applyFont="1" applyFill="1" applyBorder="1" applyAlignment="1">
      <alignment horizontal="center" vertical="center"/>
    </xf>
    <xf numFmtId="4" fontId="10" fillId="3" borderId="3" xfId="1" applyNumberFormat="1" applyFont="1" applyFill="1" applyBorder="1" applyAlignment="1">
      <alignment horizontal="center" vertical="center"/>
    </xf>
    <xf numFmtId="3" fontId="9" fillId="2" borderId="134" xfId="2" applyNumberFormat="1" applyFont="1" applyFill="1" applyBorder="1" applyAlignment="1" applyProtection="1">
      <alignment horizontal="left" vertical="center" wrapText="1"/>
    </xf>
    <xf numFmtId="0" fontId="20" fillId="6" borderId="1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2" xfId="2" applyNumberFormat="1" applyFont="1" applyFill="1" applyBorder="1" applyAlignment="1" applyProtection="1">
      <alignment horizontal="center" vertical="center" wrapText="1"/>
      <protection locked="0"/>
    </xf>
    <xf numFmtId="0" fontId="20" fillId="6" borderId="3" xfId="2" applyNumberFormat="1" applyFont="1" applyFill="1" applyBorder="1" applyAlignment="1" applyProtection="1">
      <alignment horizontal="center" vertical="center" wrapText="1"/>
      <protection locked="0"/>
    </xf>
    <xf numFmtId="4" fontId="18" fillId="2" borderId="35" xfId="1" applyNumberFormat="1" applyFont="1" applyFill="1" applyBorder="1" applyAlignment="1">
      <alignment horizontal="center" vertical="center"/>
    </xf>
    <xf numFmtId="4" fontId="10" fillId="3" borderId="114" xfId="1" applyNumberFormat="1" applyFont="1" applyFill="1" applyBorder="1" applyAlignment="1">
      <alignment horizontal="center" vertical="center"/>
    </xf>
    <xf numFmtId="165" fontId="20" fillId="9" borderId="135" xfId="2" applyNumberFormat="1" applyFont="1" applyFill="1" applyBorder="1" applyAlignment="1" applyProtection="1">
      <alignment horizontal="right" vertical="center" wrapText="1"/>
    </xf>
    <xf numFmtId="165" fontId="20" fillId="9" borderId="0" xfId="2" applyNumberFormat="1" applyFont="1" applyFill="1" applyBorder="1" applyAlignment="1" applyProtection="1">
      <alignment horizontal="right" vertical="center" wrapText="1"/>
    </xf>
    <xf numFmtId="3" fontId="9" fillId="2" borderId="74" xfId="2" applyNumberFormat="1" applyFont="1" applyFill="1" applyBorder="1" applyAlignment="1" applyProtection="1">
      <alignment horizontal="left" vertical="center" wrapText="1"/>
    </xf>
    <xf numFmtId="3" fontId="9" fillId="2" borderId="75" xfId="2" applyNumberFormat="1" applyFont="1" applyFill="1" applyBorder="1" applyAlignment="1" applyProtection="1">
      <alignment horizontal="left" vertical="center" wrapText="1"/>
    </xf>
    <xf numFmtId="3" fontId="9" fillId="2" borderId="8" xfId="2" applyNumberFormat="1" applyFont="1" applyFill="1" applyBorder="1" applyAlignment="1" applyProtection="1">
      <alignment horizontal="left" vertical="center" wrapText="1"/>
    </xf>
    <xf numFmtId="4" fontId="18" fillId="2" borderId="136" xfId="1" applyNumberFormat="1" applyFont="1" applyFill="1" applyBorder="1" applyAlignment="1">
      <alignment horizontal="center" vertical="center"/>
    </xf>
    <xf numFmtId="165" fontId="20" fillId="9" borderId="1" xfId="2" applyNumberFormat="1" applyFont="1" applyFill="1" applyBorder="1" applyAlignment="1" applyProtection="1">
      <alignment horizontal="right" vertical="center" wrapText="1"/>
    </xf>
    <xf numFmtId="165" fontId="20" fillId="9" borderId="2" xfId="2" applyNumberFormat="1" applyFont="1" applyFill="1" applyBorder="1" applyAlignment="1" applyProtection="1">
      <alignment horizontal="right" vertical="center" wrapText="1"/>
    </xf>
    <xf numFmtId="165" fontId="20" fillId="9" borderId="3" xfId="2" applyNumberFormat="1" applyFont="1" applyFill="1" applyBorder="1" applyAlignment="1" applyProtection="1">
      <alignment horizontal="right" vertical="center" wrapText="1"/>
    </xf>
    <xf numFmtId="4" fontId="18" fillId="2" borderId="137" xfId="1" applyNumberFormat="1" applyFont="1" applyFill="1" applyBorder="1" applyAlignment="1">
      <alignment horizontal="center" vertical="center"/>
    </xf>
    <xf numFmtId="3" fontId="9" fillId="2" borderId="138" xfId="2" applyNumberFormat="1" applyFont="1" applyFill="1" applyBorder="1" applyAlignment="1" applyProtection="1">
      <alignment horizontal="left" vertical="center" wrapText="1"/>
    </xf>
    <xf numFmtId="4" fontId="18" fillId="2" borderId="139" xfId="1" applyNumberFormat="1" applyFont="1" applyFill="1" applyBorder="1" applyAlignment="1">
      <alignment horizontal="center" vertical="center"/>
    </xf>
    <xf numFmtId="3" fontId="9" fillId="2" borderId="71" xfId="2" applyNumberFormat="1" applyFont="1" applyFill="1" applyBorder="1" applyAlignment="1" applyProtection="1">
      <alignment horizontal="left" vertical="center" wrapText="1"/>
    </xf>
    <xf numFmtId="3" fontId="9" fillId="2" borderId="72" xfId="2" applyNumberFormat="1" applyFont="1" applyFill="1" applyBorder="1" applyAlignment="1" applyProtection="1">
      <alignment horizontal="left" vertical="center" wrapText="1"/>
    </xf>
    <xf numFmtId="3" fontId="9" fillId="2" borderId="140" xfId="2" applyNumberFormat="1" applyFont="1" applyFill="1" applyBorder="1" applyAlignment="1" applyProtection="1">
      <alignment horizontal="left" vertical="center" wrapText="1"/>
    </xf>
    <xf numFmtId="4" fontId="18" fillId="2" borderId="77" xfId="1" applyNumberFormat="1" applyFont="1" applyFill="1" applyBorder="1" applyAlignment="1">
      <alignment horizontal="center" vertical="center"/>
    </xf>
    <xf numFmtId="4" fontId="18" fillId="2" borderId="78" xfId="1" applyNumberFormat="1" applyFont="1" applyFill="1" applyBorder="1" applyAlignment="1">
      <alignment horizontal="center" vertical="center"/>
    </xf>
    <xf numFmtId="4" fontId="18" fillId="2" borderId="79" xfId="1" applyNumberFormat="1" applyFont="1" applyFill="1" applyBorder="1" applyAlignment="1">
      <alignment horizontal="center" vertical="center"/>
    </xf>
    <xf numFmtId="3" fontId="9" fillId="2" borderId="33" xfId="2" applyNumberFormat="1" applyFont="1" applyFill="1" applyBorder="1" applyAlignment="1" applyProtection="1">
      <alignment horizontal="left" vertical="center" wrapText="1"/>
    </xf>
    <xf numFmtId="3" fontId="9" fillId="2" borderId="34" xfId="2" applyNumberFormat="1" applyFont="1" applyFill="1" applyBorder="1" applyAlignment="1" applyProtection="1">
      <alignment horizontal="left" vertical="center" wrapText="1"/>
    </xf>
    <xf numFmtId="3" fontId="9" fillId="2" borderId="141" xfId="2" applyNumberFormat="1" applyFont="1" applyFill="1" applyBorder="1" applyAlignment="1" applyProtection="1">
      <alignment horizontal="left" vertical="center" wrapText="1"/>
    </xf>
    <xf numFmtId="4" fontId="18" fillId="2" borderId="33" xfId="1" applyNumberFormat="1" applyFont="1" applyFill="1" applyBorder="1" applyAlignment="1">
      <alignment horizontal="center" vertical="center"/>
    </xf>
    <xf numFmtId="0" fontId="23" fillId="7" borderId="53" xfId="3" applyFont="1" applyFill="1" applyBorder="1" applyAlignment="1" applyProtection="1">
      <alignment horizontal="left" vertical="center" wrapText="1"/>
      <protection locked="0"/>
    </xf>
    <xf numFmtId="0" fontId="23" fillId="7" borderId="54" xfId="3" applyFont="1" applyFill="1" applyBorder="1" applyAlignment="1" applyProtection="1">
      <alignment horizontal="left" vertical="center" wrapText="1"/>
      <protection locked="0"/>
    </xf>
    <xf numFmtId="0" fontId="23" fillId="7" borderId="55" xfId="3" applyFont="1" applyFill="1" applyBorder="1" applyAlignment="1" applyProtection="1">
      <alignment horizontal="left" vertical="center" wrapText="1"/>
      <protection locked="0"/>
    </xf>
    <xf numFmtId="0" fontId="10" fillId="3" borderId="24" xfId="1" applyFont="1" applyFill="1" applyBorder="1" applyAlignment="1">
      <alignment horizontal="left" vertical="center"/>
    </xf>
    <xf numFmtId="0" fontId="10" fillId="3" borderId="119" xfId="1" applyFont="1" applyFill="1" applyBorder="1" applyAlignment="1">
      <alignment horizontal="left" vertical="center"/>
    </xf>
    <xf numFmtId="0" fontId="10" fillId="3" borderId="122" xfId="1" applyFont="1" applyFill="1" applyBorder="1" applyAlignment="1">
      <alignment horizontal="left" vertical="center"/>
    </xf>
    <xf numFmtId="4" fontId="10" fillId="3" borderId="39" xfId="1" applyNumberFormat="1" applyFont="1" applyFill="1" applyBorder="1" applyAlignment="1">
      <alignment horizontal="center" vertical="center"/>
    </xf>
    <xf numFmtId="4" fontId="10" fillId="3" borderId="37" xfId="1" applyNumberFormat="1" applyFont="1" applyFill="1" applyBorder="1" applyAlignment="1">
      <alignment horizontal="center" vertical="center"/>
    </xf>
    <xf numFmtId="4" fontId="10" fillId="3" borderId="38" xfId="1" applyNumberFormat="1" applyFont="1" applyFill="1" applyBorder="1" applyAlignment="1">
      <alignment horizontal="center" vertical="center"/>
    </xf>
    <xf numFmtId="0" fontId="9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9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29" fillId="2" borderId="0" xfId="1" applyFont="1" applyFill="1" applyBorder="1" applyAlignment="1">
      <alignment horizontal="center" vertical="center" wrapText="1"/>
    </xf>
    <xf numFmtId="0" fontId="29" fillId="2" borderId="92" xfId="1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left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0" xfId="3" applyNumberFormat="1" applyFont="1" applyFill="1" applyBorder="1" applyAlignment="1">
      <alignment horizontal="center" vertical="center" wrapText="1"/>
    </xf>
    <xf numFmtId="0" fontId="27" fillId="0" borderId="0" xfId="1" applyFont="1" applyFill="1" applyAlignment="1">
      <alignment horizontal="left" vertical="center" wrapText="1"/>
    </xf>
    <xf numFmtId="0" fontId="30" fillId="10" borderId="34" xfId="3" applyFont="1" applyFill="1" applyBorder="1" applyAlignment="1">
      <alignment horizontal="center"/>
    </xf>
    <xf numFmtId="0" fontId="30" fillId="10" borderId="34" xfId="3" applyFont="1" applyFill="1" applyBorder="1" applyAlignment="1">
      <alignment horizontal="left"/>
    </xf>
    <xf numFmtId="0" fontId="11" fillId="2" borderId="0" xfId="1" applyFont="1" applyFill="1" applyAlignment="1">
      <alignment horizontal="left" vertical="center"/>
    </xf>
    <xf numFmtId="0" fontId="30" fillId="0" borderId="34" xfId="3" applyFont="1" applyBorder="1" applyAlignment="1">
      <alignment horizontal="center"/>
    </xf>
    <xf numFmtId="0" fontId="30" fillId="0" borderId="72" xfId="3" applyFont="1" applyBorder="1" applyAlignment="1">
      <alignment horizontal="center"/>
    </xf>
    <xf numFmtId="0" fontId="30" fillId="0" borderId="34" xfId="3" applyFont="1" applyBorder="1" applyAlignment="1">
      <alignment horizontal="center"/>
    </xf>
    <xf numFmtId="0" fontId="27" fillId="2" borderId="0" xfId="1" applyFont="1" applyFill="1" applyAlignment="1">
      <alignment horizontal="left" vertical="center" wrapText="1"/>
    </xf>
    <xf numFmtId="0" fontId="16" fillId="4" borderId="1" xfId="1" applyFont="1" applyFill="1" applyBorder="1" applyAlignment="1">
      <alignment horizontal="left" vertical="center"/>
    </xf>
    <xf numFmtId="0" fontId="16" fillId="4" borderId="2" xfId="1" applyFont="1" applyFill="1" applyBorder="1" applyAlignment="1">
      <alignment horizontal="left" vertical="center"/>
    </xf>
    <xf numFmtId="0" fontId="16" fillId="4" borderId="3" xfId="1" applyFont="1" applyFill="1" applyBorder="1" applyAlignment="1">
      <alignment horizontal="left" vertical="center"/>
    </xf>
    <xf numFmtId="0" fontId="20" fillId="4" borderId="62" xfId="1" applyFont="1" applyFill="1" applyBorder="1" applyAlignment="1">
      <alignment horizontal="left" vertical="center"/>
    </xf>
    <xf numFmtId="0" fontId="20" fillId="4" borderId="63" xfId="1" applyFont="1" applyFill="1" applyBorder="1" applyAlignment="1">
      <alignment horizontal="left" vertical="center"/>
    </xf>
    <xf numFmtId="0" fontId="20" fillId="4" borderId="64" xfId="1" applyFont="1" applyFill="1" applyBorder="1" applyAlignment="1">
      <alignment horizontal="left" vertical="center"/>
    </xf>
    <xf numFmtId="3" fontId="9" fillId="2" borderId="106" xfId="2" applyNumberFormat="1" applyFont="1" applyFill="1" applyBorder="1" applyAlignment="1" applyProtection="1">
      <alignment horizontal="left" vertical="center" wrapText="1"/>
    </xf>
    <xf numFmtId="3" fontId="9" fillId="2" borderId="142" xfId="2" applyNumberFormat="1" applyFont="1" applyFill="1" applyBorder="1" applyAlignment="1" applyProtection="1">
      <alignment horizontal="left" vertical="center" wrapText="1"/>
    </xf>
    <xf numFmtId="3" fontId="9" fillId="2" borderId="143" xfId="2" applyNumberFormat="1" applyFont="1" applyFill="1" applyBorder="1" applyAlignment="1" applyProtection="1">
      <alignment horizontal="left" vertical="center" wrapText="1"/>
    </xf>
    <xf numFmtId="165" fontId="20" fillId="9" borderId="135" xfId="2" applyNumberFormat="1" applyFont="1" applyFill="1" applyBorder="1" applyAlignment="1" applyProtection="1">
      <alignment wrapText="1"/>
    </xf>
    <xf numFmtId="165" fontId="20" fillId="9" borderId="1" xfId="2" applyNumberFormat="1" applyFont="1" applyFill="1" applyBorder="1" applyAlignment="1" applyProtection="1">
      <alignment wrapText="1"/>
    </xf>
    <xf numFmtId="165" fontId="20" fillId="9" borderId="2" xfId="2" applyNumberFormat="1" applyFont="1" applyFill="1" applyBorder="1" applyAlignment="1" applyProtection="1">
      <alignment wrapText="1"/>
    </xf>
    <xf numFmtId="4" fontId="18" fillId="2" borderId="115" xfId="1" applyNumberFormat="1" applyFont="1" applyFill="1" applyBorder="1" applyAlignment="1">
      <alignment horizontal="center" vertical="center"/>
    </xf>
    <xf numFmtId="4" fontId="18" fillId="2" borderId="116" xfId="1" applyNumberFormat="1" applyFont="1" applyFill="1" applyBorder="1" applyAlignment="1">
      <alignment horizontal="center" vertical="center"/>
    </xf>
    <xf numFmtId="4" fontId="18" fillId="4" borderId="91" xfId="1" applyNumberFormat="1" applyFont="1" applyFill="1" applyBorder="1" applyAlignment="1">
      <alignment horizontal="center" vertical="center"/>
    </xf>
    <xf numFmtId="4" fontId="18" fillId="4" borderId="0" xfId="1" applyNumberFormat="1" applyFont="1" applyFill="1" applyBorder="1" applyAlignment="1">
      <alignment horizontal="center" vertical="center"/>
    </xf>
    <xf numFmtId="4" fontId="18" fillId="4" borderId="92" xfId="1" applyNumberFormat="1" applyFont="1" applyFill="1" applyBorder="1" applyAlignment="1">
      <alignment horizontal="center" vertical="center"/>
    </xf>
    <xf numFmtId="4" fontId="18" fillId="2" borderId="144" xfId="1" applyNumberFormat="1" applyFont="1" applyFill="1" applyBorder="1" applyAlignment="1">
      <alignment horizontal="center" vertical="center"/>
    </xf>
    <xf numFmtId="4" fontId="10" fillId="3" borderId="62" xfId="1" applyNumberFormat="1" applyFont="1" applyFill="1" applyBorder="1" applyAlignment="1">
      <alignment horizontal="center" vertical="center"/>
    </xf>
    <xf numFmtId="4" fontId="10" fillId="3" borderId="63" xfId="1" applyNumberFormat="1" applyFont="1" applyFill="1" applyBorder="1" applyAlignment="1">
      <alignment horizontal="center" vertical="center"/>
    </xf>
    <xf numFmtId="4" fontId="10" fillId="3" borderId="64" xfId="1" applyNumberFormat="1" applyFont="1" applyFill="1" applyBorder="1" applyAlignment="1">
      <alignment horizontal="center" vertical="center"/>
    </xf>
    <xf numFmtId="165" fontId="18" fillId="5" borderId="114" xfId="2" applyNumberFormat="1" applyFont="1" applyFill="1" applyBorder="1" applyAlignment="1" applyProtection="1">
      <alignment horizontal="center" vertical="center" wrapText="1"/>
    </xf>
    <xf numFmtId="165" fontId="9" fillId="5" borderId="3" xfId="2" applyNumberFormat="1" applyFont="1" applyFill="1" applyBorder="1" applyAlignment="1" applyProtection="1">
      <alignment horizontal="center" vertical="center" wrapText="1"/>
    </xf>
    <xf numFmtId="4" fontId="18" fillId="2" borderId="14" xfId="1" applyNumberFormat="1" applyFont="1" applyFill="1" applyBorder="1" applyAlignment="1">
      <alignment horizontal="center" vertical="center"/>
    </xf>
    <xf numFmtId="4" fontId="18" fillId="2" borderId="93" xfId="1" applyNumberFormat="1" applyFont="1" applyFill="1" applyBorder="1" applyAlignment="1">
      <alignment horizontal="center" vertical="center"/>
    </xf>
    <xf numFmtId="4" fontId="18" fillId="2" borderId="94" xfId="1" applyNumberFormat="1" applyFont="1" applyFill="1" applyBorder="1" applyAlignment="1">
      <alignment horizontal="center" vertical="center"/>
    </xf>
    <xf numFmtId="4" fontId="18" fillId="2" borderId="117" xfId="1" applyNumberFormat="1" applyFont="1" applyFill="1" applyBorder="1" applyAlignment="1">
      <alignment horizontal="center" vertical="center"/>
    </xf>
    <xf numFmtId="4" fontId="18" fillId="2" borderId="118" xfId="1" applyNumberFormat="1" applyFont="1" applyFill="1" applyBorder="1" applyAlignment="1">
      <alignment horizontal="center" vertical="center"/>
    </xf>
    <xf numFmtId="0" fontId="16" fillId="4" borderId="82" xfId="1" applyFont="1" applyFill="1" applyBorder="1" applyAlignment="1">
      <alignment horizontal="center" vertical="center" wrapText="1"/>
    </xf>
    <xf numFmtId="0" fontId="16" fillId="4" borderId="92" xfId="1" applyFont="1" applyFill="1" applyBorder="1" applyAlignment="1">
      <alignment horizontal="center" vertical="center" wrapText="1"/>
    </xf>
    <xf numFmtId="0" fontId="20" fillId="4" borderId="145" xfId="1" applyFont="1" applyFill="1" applyBorder="1" applyAlignment="1">
      <alignment horizontal="left" vertical="center"/>
    </xf>
    <xf numFmtId="0" fontId="20" fillId="4" borderId="83" xfId="1" applyFont="1" applyFill="1" applyBorder="1" applyAlignment="1">
      <alignment horizontal="left" vertical="center"/>
    </xf>
    <xf numFmtId="0" fontId="20" fillId="4" borderId="84" xfId="1" applyFont="1" applyFill="1" applyBorder="1" applyAlignment="1">
      <alignment horizontal="left" vertical="center"/>
    </xf>
    <xf numFmtId="165" fontId="18" fillId="5" borderId="74" xfId="2" applyNumberFormat="1" applyFont="1" applyFill="1" applyBorder="1" applyAlignment="1" applyProtection="1">
      <alignment horizontal="center" vertical="center" wrapText="1"/>
    </xf>
    <xf numFmtId="165" fontId="18" fillId="5" borderId="80" xfId="2" applyNumberFormat="1" applyFont="1" applyFill="1" applyBorder="1" applyAlignment="1" applyProtection="1">
      <alignment horizontal="center" vertical="center" wrapText="1"/>
    </xf>
    <xf numFmtId="165" fontId="18" fillId="5" borderId="81" xfId="2" applyNumberFormat="1" applyFont="1" applyFill="1" applyBorder="1" applyAlignment="1" applyProtection="1">
      <alignment horizontal="center" vertical="center" wrapText="1"/>
    </xf>
    <xf numFmtId="0" fontId="24" fillId="2" borderId="0" xfId="1" applyNumberFormat="1" applyFont="1" applyFill="1" applyAlignment="1">
      <alignment vertical="center"/>
    </xf>
    <xf numFmtId="0" fontId="29" fillId="2" borderId="0" xfId="1" applyFont="1" applyFill="1" applyAlignment="1">
      <alignment horizontal="center" vertical="center"/>
    </xf>
    <xf numFmtId="0" fontId="10" fillId="2" borderId="0" xfId="5" applyNumberFormat="1" applyFont="1" applyFill="1" applyBorder="1" applyAlignment="1" applyProtection="1">
      <alignment horizontal="center" vertical="center" wrapText="1"/>
    </xf>
    <xf numFmtId="0" fontId="13" fillId="2" borderId="0" xfId="5" applyNumberFormat="1" applyFont="1" applyFill="1" applyBorder="1" applyAlignment="1" applyProtection="1">
      <alignment horizontal="left" vertical="center" wrapText="1"/>
    </xf>
    <xf numFmtId="0" fontId="9" fillId="2" borderId="0" xfId="5" applyNumberFormat="1" applyFont="1" applyFill="1" applyBorder="1" applyAlignment="1" applyProtection="1">
      <alignment horizontal="left" vertical="center" wrapText="1"/>
    </xf>
    <xf numFmtId="0" fontId="9" fillId="0" borderId="0" xfId="3" applyFont="1" applyAlignment="1">
      <alignment vertical="center" wrapText="1"/>
    </xf>
    <xf numFmtId="4" fontId="18" fillId="4" borderId="146" xfId="1" applyNumberFormat="1" applyFont="1" applyFill="1" applyBorder="1" applyAlignment="1">
      <alignment horizontal="center" vertical="center"/>
    </xf>
    <xf numFmtId="4" fontId="18" fillId="4" borderId="147" xfId="1" applyNumberFormat="1" applyFont="1" applyFill="1" applyBorder="1" applyAlignment="1">
      <alignment horizontal="center" vertical="center"/>
    </xf>
    <xf numFmtId="4" fontId="18" fillId="4" borderId="148" xfId="1" applyNumberFormat="1" applyFont="1" applyFill="1" applyBorder="1" applyAlignment="1">
      <alignment horizontal="center" vertical="center"/>
    </xf>
    <xf numFmtId="4" fontId="18" fillId="2" borderId="69" xfId="1" applyNumberFormat="1" applyFont="1" applyFill="1" applyBorder="1" applyAlignment="1">
      <alignment horizontal="center" vertical="center"/>
    </xf>
    <xf numFmtId="4" fontId="18" fillId="2" borderId="70" xfId="1" applyNumberFormat="1" applyFont="1" applyFill="1" applyBorder="1" applyAlignment="1">
      <alignment horizontal="center" vertical="center"/>
    </xf>
    <xf numFmtId="3" fontId="9" fillId="2" borderId="35" xfId="2" applyNumberFormat="1" applyFont="1" applyFill="1" applyBorder="1" applyAlignment="1" applyProtection="1">
      <alignment horizontal="left" vertical="center" wrapText="1"/>
    </xf>
    <xf numFmtId="0" fontId="20" fillId="6" borderId="149" xfId="3" applyFont="1" applyFill="1" applyBorder="1" applyAlignment="1">
      <alignment horizontal="center" vertical="center" wrapText="1"/>
    </xf>
    <xf numFmtId="0" fontId="20" fillId="6" borderId="150" xfId="3" applyFont="1" applyFill="1" applyBorder="1" applyAlignment="1">
      <alignment horizontal="center" vertical="center" wrapText="1"/>
    </xf>
    <xf numFmtId="0" fontId="20" fillId="6" borderId="1" xfId="3" applyFont="1" applyFill="1" applyBorder="1" applyAlignment="1">
      <alignment horizontal="center" vertical="center" wrapText="1"/>
    </xf>
    <xf numFmtId="0" fontId="20" fillId="6" borderId="2" xfId="3" applyFont="1" applyFill="1" applyBorder="1" applyAlignment="1">
      <alignment horizontal="center" vertical="center" wrapText="1"/>
    </xf>
    <xf numFmtId="0" fontId="20" fillId="6" borderId="3" xfId="3" applyFont="1" applyFill="1" applyBorder="1" applyAlignment="1">
      <alignment horizontal="center" vertical="center" wrapText="1"/>
    </xf>
    <xf numFmtId="0" fontId="9" fillId="8" borderId="97" xfId="3" applyFont="1" applyFill="1" applyBorder="1" applyAlignment="1">
      <alignment horizontal="left" vertical="center" wrapText="1"/>
    </xf>
    <xf numFmtId="0" fontId="9" fillId="8" borderId="98" xfId="3" applyFont="1" applyFill="1" applyBorder="1" applyAlignment="1">
      <alignment horizontal="left" vertical="center" wrapText="1"/>
    </xf>
    <xf numFmtId="0" fontId="9" fillId="8" borderId="74" xfId="3" applyFont="1" applyFill="1" applyBorder="1" applyAlignment="1">
      <alignment horizontal="center" vertical="center" wrapText="1"/>
    </xf>
    <xf numFmtId="0" fontId="9" fillId="8" borderId="80" xfId="3" applyFont="1" applyFill="1" applyBorder="1" applyAlignment="1">
      <alignment horizontal="center" vertical="center" wrapText="1"/>
    </xf>
    <xf numFmtId="4" fontId="9" fillId="8" borderId="77" xfId="3" applyNumberFormat="1" applyFont="1" applyFill="1" applyBorder="1" applyAlignment="1">
      <alignment horizontal="center" vertical="center" wrapText="1"/>
    </xf>
    <xf numFmtId="0" fontId="9" fillId="8" borderId="99" xfId="3" applyFont="1" applyFill="1" applyBorder="1" applyAlignment="1">
      <alignment horizontal="left" vertical="center" wrapText="1"/>
    </xf>
    <xf numFmtId="0" fontId="9" fillId="8" borderId="100" xfId="3" applyFont="1" applyFill="1" applyBorder="1" applyAlignment="1">
      <alignment horizontal="left" vertical="center" wrapText="1"/>
    </xf>
    <xf numFmtId="0" fontId="9" fillId="8" borderId="91" xfId="3" applyFont="1" applyFill="1" applyBorder="1" applyAlignment="1">
      <alignment horizontal="center" vertical="center" wrapText="1"/>
    </xf>
    <xf numFmtId="0" fontId="9" fillId="8" borderId="0" xfId="3" applyFont="1" applyFill="1" applyBorder="1" applyAlignment="1">
      <alignment horizontal="center" vertical="center" wrapText="1"/>
    </xf>
    <xf numFmtId="4" fontId="9" fillId="8" borderId="33" xfId="3" applyNumberFormat="1" applyFont="1" applyFill="1" applyBorder="1" applyAlignment="1">
      <alignment horizontal="center" vertical="center" wrapText="1"/>
    </xf>
    <xf numFmtId="0" fontId="9" fillId="8" borderId="151" xfId="3" applyFont="1" applyFill="1" applyBorder="1" applyAlignment="1">
      <alignment horizontal="left" vertical="center" wrapText="1"/>
    </xf>
    <xf numFmtId="0" fontId="9" fillId="8" borderId="152" xfId="3" applyFont="1" applyFill="1" applyBorder="1" applyAlignment="1">
      <alignment horizontal="left" vertical="center" wrapText="1"/>
    </xf>
    <xf numFmtId="0" fontId="9" fillId="8" borderId="24" xfId="3" applyFont="1" applyFill="1" applyBorder="1" applyAlignment="1">
      <alignment horizontal="center" vertical="center" wrapText="1"/>
    </xf>
    <xf numFmtId="0" fontId="9" fillId="8" borderId="119" xfId="3" applyFont="1" applyFill="1" applyBorder="1" applyAlignment="1">
      <alignment horizontal="center" vertical="center" wrapText="1"/>
    </xf>
    <xf numFmtId="4" fontId="9" fillId="8" borderId="144" xfId="3" applyNumberFormat="1" applyFont="1" applyFill="1" applyBorder="1" applyAlignment="1">
      <alignment horizontal="center" vertical="center" wrapText="1"/>
    </xf>
    <xf numFmtId="0" fontId="9" fillId="8" borderId="87" xfId="3" applyFont="1" applyFill="1" applyBorder="1" applyAlignment="1">
      <alignment horizontal="center" vertical="center" wrapText="1"/>
    </xf>
    <xf numFmtId="0" fontId="9" fillId="8" borderId="88" xfId="3" applyFont="1" applyFill="1" applyBorder="1" applyAlignment="1">
      <alignment horizontal="center" vertical="center" wrapText="1"/>
    </xf>
    <xf numFmtId="0" fontId="10" fillId="3" borderId="80" xfId="1" applyFont="1" applyFill="1" applyBorder="1" applyAlignment="1">
      <alignment horizontal="left" vertical="center"/>
    </xf>
    <xf numFmtId="0" fontId="10" fillId="3" borderId="81" xfId="1" applyFont="1" applyFill="1" applyBorder="1" applyAlignment="1">
      <alignment horizontal="left" vertical="center"/>
    </xf>
    <xf numFmtId="0" fontId="16" fillId="4" borderId="76" xfId="1" applyFont="1" applyFill="1" applyBorder="1" applyAlignment="1">
      <alignment horizontal="center" vertical="center" wrapText="1"/>
    </xf>
    <xf numFmtId="0" fontId="16" fillId="4" borderId="81" xfId="1" applyFont="1" applyFill="1" applyBorder="1" applyAlignment="1">
      <alignment horizontal="center" vertical="center" wrapText="1"/>
    </xf>
    <xf numFmtId="4" fontId="18" fillId="2" borderId="153" xfId="1" applyNumberFormat="1" applyFont="1" applyFill="1" applyBorder="1" applyAlignment="1">
      <alignment horizontal="center" vertical="center"/>
    </xf>
    <xf numFmtId="0" fontId="20" fillId="2" borderId="7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8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79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77" xfId="1" applyNumberFormat="1" applyFont="1" applyFill="1" applyBorder="1" applyAlignment="1">
      <alignment horizontal="center" vertical="center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0" fontId="9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9" fillId="2" borderId="88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144" xfId="1" applyNumberFormat="1" applyFont="1" applyFill="1" applyBorder="1" applyAlignment="1">
      <alignment horizontal="center" vertical="center"/>
    </xf>
    <xf numFmtId="4" fontId="20" fillId="2" borderId="87" xfId="1" applyNumberFormat="1" applyFont="1" applyFill="1" applyBorder="1" applyAlignment="1">
      <alignment horizontal="center" vertical="center"/>
    </xf>
    <xf numFmtId="4" fontId="20" fillId="2" borderId="88" xfId="1" applyNumberFormat="1" applyFont="1" applyFill="1" applyBorder="1" applyAlignment="1">
      <alignment horizontal="center" vertical="center"/>
    </xf>
    <xf numFmtId="4" fontId="27" fillId="2" borderId="40" xfId="1" applyNumberFormat="1" applyFont="1" applyFill="1" applyBorder="1" applyAlignment="1">
      <alignment horizontal="center" vertical="center"/>
    </xf>
    <xf numFmtId="4" fontId="27" fillId="2" borderId="41" xfId="1" applyNumberFormat="1" applyFont="1" applyFill="1" applyBorder="1" applyAlignment="1">
      <alignment horizontal="center" vertical="center"/>
    </xf>
    <xf numFmtId="4" fontId="27" fillId="2" borderId="32" xfId="1" applyNumberFormat="1" applyFont="1" applyFill="1" applyBorder="1" applyAlignment="1">
      <alignment horizontal="center" vertical="center"/>
    </xf>
    <xf numFmtId="4" fontId="20" fillId="2" borderId="97" xfId="1" applyNumberFormat="1" applyFont="1" applyFill="1" applyBorder="1" applyAlignment="1">
      <alignment horizontal="center" vertical="center"/>
    </xf>
    <xf numFmtId="4" fontId="20" fillId="2" borderId="127" xfId="1" applyNumberFormat="1" applyFont="1" applyFill="1" applyBorder="1" applyAlignment="1">
      <alignment horizontal="center" vertical="center"/>
    </xf>
    <xf numFmtId="4" fontId="20" fillId="2" borderId="98" xfId="1" applyNumberFormat="1" applyFont="1" applyFill="1" applyBorder="1" applyAlignment="1">
      <alignment horizontal="center" vertical="center"/>
    </xf>
    <xf numFmtId="0" fontId="20" fillId="2" borderId="62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3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64" xfId="2" applyNumberFormat="1" applyFont="1" applyFill="1" applyBorder="1" applyAlignment="1" applyProtection="1">
      <alignment horizontal="left" vertical="center" wrapText="1"/>
      <protection locked="0"/>
    </xf>
    <xf numFmtId="0" fontId="4" fillId="2" borderId="0" xfId="1" applyFont="1" applyFill="1" applyAlignment="1">
      <alignment vertical="center"/>
    </xf>
    <xf numFmtId="3" fontId="9" fillId="2" borderId="74" xfId="2" applyNumberFormat="1" applyFont="1" applyFill="1" applyBorder="1" applyAlignment="1" applyProtection="1">
      <alignment vertical="center" wrapText="1"/>
    </xf>
    <xf numFmtId="3" fontId="9" fillId="2" borderId="80" xfId="2" applyNumberFormat="1" applyFont="1" applyFill="1" applyBorder="1" applyAlignment="1" applyProtection="1">
      <alignment vertical="center" wrapText="1"/>
    </xf>
    <xf numFmtId="3" fontId="9" fillId="2" borderId="81" xfId="2" applyNumberFormat="1" applyFont="1" applyFill="1" applyBorder="1" applyAlignment="1" applyProtection="1">
      <alignment vertical="center" wrapText="1"/>
    </xf>
    <xf numFmtId="4" fontId="20" fillId="2" borderId="78" xfId="1" applyNumberFormat="1" applyFont="1" applyFill="1" applyBorder="1" applyAlignment="1">
      <alignment horizontal="center" vertical="center"/>
    </xf>
    <xf numFmtId="4" fontId="20" fillId="2" borderId="79" xfId="1" applyNumberFormat="1" applyFont="1" applyFill="1" applyBorder="1" applyAlignment="1">
      <alignment horizontal="center" vertical="center"/>
    </xf>
    <xf numFmtId="4" fontId="18" fillId="2" borderId="77" xfId="1" applyNumberFormat="1" applyFont="1" applyFill="1" applyBorder="1" applyAlignment="1">
      <alignment vertical="center"/>
    </xf>
    <xf numFmtId="4" fontId="18" fillId="2" borderId="78" xfId="1" applyNumberFormat="1" applyFont="1" applyFill="1" applyBorder="1" applyAlignment="1">
      <alignment vertical="center"/>
    </xf>
    <xf numFmtId="4" fontId="18" fillId="2" borderId="144" xfId="1" applyNumberFormat="1" applyFont="1" applyFill="1" applyBorder="1" applyAlignment="1">
      <alignment vertical="center"/>
    </xf>
    <xf numFmtId="4" fontId="18" fillId="2" borderId="87" xfId="1" applyNumberFormat="1" applyFont="1" applyFill="1" applyBorder="1" applyAlignment="1">
      <alignment vertical="center"/>
    </xf>
    <xf numFmtId="165" fontId="9" fillId="5" borderId="119" xfId="2" applyNumberFormat="1" applyFont="1" applyFill="1" applyBorder="1" applyAlignment="1" applyProtection="1">
      <alignment horizontal="center" vertical="center" wrapText="1"/>
    </xf>
    <xf numFmtId="165" fontId="9" fillId="5" borderId="122" xfId="2" applyNumberFormat="1" applyFont="1" applyFill="1" applyBorder="1" applyAlignment="1" applyProtection="1">
      <alignment horizontal="center" vertical="center" wrapText="1"/>
    </xf>
    <xf numFmtId="0" fontId="10" fillId="3" borderId="74" xfId="1" applyFont="1" applyFill="1" applyBorder="1" applyAlignment="1">
      <alignment horizontal="left" vertical="center"/>
    </xf>
    <xf numFmtId="0" fontId="20" fillId="2" borderId="144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7" xfId="2" applyNumberFormat="1" applyFont="1" applyFill="1" applyBorder="1" applyAlignment="1" applyProtection="1">
      <alignment horizontal="left" vertical="center" wrapText="1"/>
      <protection locked="0"/>
    </xf>
    <xf numFmtId="0" fontId="20" fillId="2" borderId="88" xfId="2" applyNumberFormat="1" applyFont="1" applyFill="1" applyBorder="1" applyAlignment="1" applyProtection="1">
      <alignment horizontal="left" vertical="center" wrapText="1"/>
      <protection locked="0"/>
    </xf>
    <xf numFmtId="3" fontId="9" fillId="2" borderId="1" xfId="2" applyNumberFormat="1" applyFont="1" applyFill="1" applyBorder="1" applyAlignment="1" applyProtection="1">
      <alignment horizontal="left"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1" xfId="2" applyNumberFormat="1" applyFont="1" applyFill="1" applyBorder="1" applyAlignment="1" applyProtection="1">
      <alignment vertical="center" wrapText="1"/>
    </xf>
    <xf numFmtId="3" fontId="9" fillId="2" borderId="2" xfId="2" applyNumberFormat="1" applyFont="1" applyFill="1" applyBorder="1" applyAlignment="1" applyProtection="1">
      <alignment vertical="center" wrapText="1"/>
    </xf>
    <xf numFmtId="3" fontId="9" fillId="2" borderId="3" xfId="2" applyNumberFormat="1" applyFont="1" applyFill="1" applyBorder="1" applyAlignment="1" applyProtection="1">
      <alignment vertical="center" wrapText="1"/>
    </xf>
    <xf numFmtId="3" fontId="9" fillId="2" borderId="77" xfId="2" applyNumberFormat="1" applyFont="1" applyFill="1" applyBorder="1" applyAlignment="1" applyProtection="1">
      <alignment horizontal="left" vertical="center" wrapText="1"/>
    </xf>
    <xf numFmtId="3" fontId="9" fillId="2" borderId="78" xfId="2" applyNumberFormat="1" applyFont="1" applyFill="1" applyBorder="1" applyAlignment="1" applyProtection="1">
      <alignment horizontal="left" vertical="center" wrapText="1"/>
    </xf>
    <xf numFmtId="3" fontId="9" fillId="2" borderId="79" xfId="2" applyNumberFormat="1" applyFont="1" applyFill="1" applyBorder="1" applyAlignment="1" applyProtection="1">
      <alignment horizontal="left" vertical="center" wrapText="1"/>
    </xf>
    <xf numFmtId="4" fontId="18" fillId="2" borderId="100" xfId="1" applyNumberFormat="1" applyFont="1" applyFill="1" applyBorder="1" applyAlignment="1">
      <alignment horizontal="center" vertical="center"/>
    </xf>
    <xf numFmtId="3" fontId="9" fillId="2" borderId="151" xfId="2" applyNumberFormat="1" applyFont="1" applyFill="1" applyBorder="1" applyAlignment="1" applyProtection="1">
      <alignment horizontal="left" vertical="center" wrapText="1"/>
    </xf>
    <xf numFmtId="3" fontId="9" fillId="2" borderId="154" xfId="2" applyNumberFormat="1" applyFont="1" applyFill="1" applyBorder="1" applyAlignment="1" applyProtection="1">
      <alignment horizontal="left" vertical="center" wrapText="1"/>
    </xf>
    <xf numFmtId="3" fontId="9" fillId="2" borderId="152" xfId="2" applyNumberFormat="1" applyFont="1" applyFill="1" applyBorder="1" applyAlignment="1" applyProtection="1">
      <alignment horizontal="left" vertical="center" wrapText="1"/>
    </xf>
    <xf numFmtId="0" fontId="20" fillId="6" borderId="7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0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81" xfId="2" applyNumberFormat="1" applyFont="1" applyFill="1" applyBorder="1" applyAlignment="1" applyProtection="1">
      <alignment horizontal="left" vertical="center" wrapText="1"/>
      <protection locked="0"/>
    </xf>
    <xf numFmtId="4" fontId="20" fillId="2" borderId="0" xfId="1" applyNumberFormat="1" applyFont="1" applyFill="1" applyBorder="1" applyAlignment="1">
      <alignment horizontal="center" vertical="center"/>
    </xf>
    <xf numFmtId="4" fontId="10" fillId="3" borderId="89" xfId="1" applyNumberFormat="1" applyFont="1" applyFill="1" applyBorder="1" applyAlignment="1">
      <alignment horizontal="center" vertical="center"/>
    </xf>
    <xf numFmtId="4" fontId="10" fillId="3" borderId="90" xfId="1" applyNumberFormat="1" applyFont="1" applyFill="1" applyBorder="1" applyAlignment="1">
      <alignment horizontal="center" vertical="center"/>
    </xf>
    <xf numFmtId="4" fontId="10" fillId="3" borderId="26" xfId="1" applyNumberFormat="1" applyFont="1" applyFill="1" applyBorder="1" applyAlignment="1">
      <alignment horizontal="center" vertical="center"/>
    </xf>
    <xf numFmtId="165" fontId="9" fillId="5" borderId="91" xfId="2" applyNumberFormat="1" applyFont="1" applyFill="1" applyBorder="1" applyAlignment="1" applyProtection="1">
      <alignment horizontal="center" vertical="center" wrapText="1"/>
    </xf>
    <xf numFmtId="165" fontId="9" fillId="5" borderId="0" xfId="2" applyNumberFormat="1" applyFont="1" applyFill="1" applyBorder="1" applyAlignment="1" applyProtection="1">
      <alignment horizontal="center" vertical="center" wrapText="1"/>
    </xf>
    <xf numFmtId="165" fontId="9" fillId="5" borderId="92" xfId="2" applyNumberFormat="1" applyFont="1" applyFill="1" applyBorder="1" applyAlignment="1" applyProtection="1">
      <alignment horizontal="center" vertical="center" wrapText="1"/>
    </xf>
    <xf numFmtId="165" fontId="18" fillId="5" borderId="0" xfId="2" applyNumberFormat="1" applyFont="1" applyFill="1" applyBorder="1" applyAlignment="1" applyProtection="1">
      <alignment horizontal="center" vertical="center" wrapText="1"/>
    </xf>
    <xf numFmtId="165" fontId="18" fillId="5" borderId="92" xfId="2" applyNumberFormat="1" applyFont="1" applyFill="1" applyBorder="1" applyAlignment="1" applyProtection="1">
      <alignment horizontal="center" vertical="center" wrapText="1"/>
    </xf>
    <xf numFmtId="4" fontId="18" fillId="4" borderId="4" xfId="1" applyNumberFormat="1" applyFont="1" applyFill="1" applyBorder="1" applyAlignment="1">
      <alignment horizontal="center" vertical="center"/>
    </xf>
    <xf numFmtId="4" fontId="18" fillId="4" borderId="5" xfId="1" applyNumberFormat="1" applyFont="1" applyFill="1" applyBorder="1" applyAlignment="1">
      <alignment horizontal="center" vertical="center"/>
    </xf>
    <xf numFmtId="4" fontId="18" fillId="4" borderId="63" xfId="1" applyNumberFormat="1" applyFont="1" applyFill="1" applyBorder="1" applyAlignment="1">
      <alignment horizontal="center" vertical="center"/>
    </xf>
    <xf numFmtId="4" fontId="18" fillId="4" borderId="64" xfId="1" applyNumberFormat="1" applyFont="1" applyFill="1" applyBorder="1" applyAlignment="1">
      <alignment horizontal="center" vertical="center"/>
    </xf>
    <xf numFmtId="4" fontId="18" fillId="2" borderId="142" xfId="1" applyNumberFormat="1" applyFont="1" applyFill="1" applyBorder="1" applyAlignment="1">
      <alignment horizontal="center" vertical="center"/>
    </xf>
    <xf numFmtId="4" fontId="18" fillId="2" borderId="143" xfId="1" applyNumberFormat="1" applyFont="1" applyFill="1" applyBorder="1" applyAlignment="1">
      <alignment horizontal="center" vertical="center"/>
    </xf>
    <xf numFmtId="0" fontId="10" fillId="3" borderId="102" xfId="1" applyFont="1" applyFill="1" applyBorder="1" applyAlignment="1">
      <alignment horizontal="left" vertical="center"/>
    </xf>
    <xf numFmtId="0" fontId="10" fillId="3" borderId="117" xfId="1" applyFont="1" applyFill="1" applyBorder="1" applyAlignment="1">
      <alignment horizontal="left" vertical="center"/>
    </xf>
    <xf numFmtId="0" fontId="10" fillId="3" borderId="118" xfId="1" applyFont="1" applyFill="1" applyBorder="1" applyAlignment="1">
      <alignment horizontal="left" vertical="center"/>
    </xf>
    <xf numFmtId="4" fontId="18" fillId="2" borderId="155" xfId="1" applyNumberFormat="1" applyFont="1" applyFill="1" applyBorder="1" applyAlignment="1">
      <alignment horizontal="center" vertical="center"/>
    </xf>
    <xf numFmtId="3" fontId="9" fillId="2" borderId="144" xfId="2" applyNumberFormat="1" applyFont="1" applyFill="1" applyBorder="1" applyAlignment="1" applyProtection="1">
      <alignment horizontal="left" vertical="center" wrapText="1"/>
    </xf>
    <xf numFmtId="3" fontId="9" fillId="2" borderId="87" xfId="2" applyNumberFormat="1" applyFont="1" applyFill="1" applyBorder="1" applyAlignment="1" applyProtection="1">
      <alignment horizontal="left" vertical="center" wrapText="1"/>
    </xf>
    <xf numFmtId="3" fontId="9" fillId="2" borderId="88" xfId="2" applyNumberFormat="1" applyFont="1" applyFill="1" applyBorder="1" applyAlignment="1" applyProtection="1">
      <alignment horizontal="left" vertical="center" wrapText="1"/>
    </xf>
    <xf numFmtId="4" fontId="18" fillId="2" borderId="50" xfId="1" applyNumberFormat="1" applyFont="1" applyFill="1" applyBorder="1" applyAlignment="1">
      <alignment horizontal="center" vertical="center"/>
    </xf>
    <xf numFmtId="4" fontId="18" fillId="2" borderId="156" xfId="1" applyNumberFormat="1" applyFont="1" applyFill="1" applyBorder="1" applyAlignment="1">
      <alignment horizontal="center" vertical="center"/>
    </xf>
    <xf numFmtId="4" fontId="18" fillId="2" borderId="157" xfId="1" applyNumberFormat="1" applyFont="1" applyFill="1" applyBorder="1" applyAlignment="1">
      <alignment horizontal="center" vertical="center"/>
    </xf>
    <xf numFmtId="165" fontId="18" fillId="5" borderId="82" xfId="2" applyNumberFormat="1" applyFont="1" applyFill="1" applyBorder="1" applyAlignment="1" applyProtection="1">
      <alignment horizontal="center" vertical="center" wrapText="1"/>
    </xf>
    <xf numFmtId="165" fontId="18" fillId="5" borderId="83" xfId="2" applyNumberFormat="1" applyFont="1" applyFill="1" applyBorder="1" applyAlignment="1" applyProtection="1">
      <alignment horizontal="center" vertical="center" wrapText="1"/>
    </xf>
    <xf numFmtId="165" fontId="18" fillId="5" borderId="84" xfId="2" applyNumberFormat="1" applyFont="1" applyFill="1" applyBorder="1" applyAlignment="1" applyProtection="1">
      <alignment horizontal="center" vertical="center" wrapText="1"/>
    </xf>
    <xf numFmtId="165" fontId="18" fillId="5" borderId="20" xfId="2" applyNumberFormat="1" applyFont="1" applyFill="1" applyBorder="1" applyAlignment="1" applyProtection="1">
      <alignment horizontal="center" vertical="center" wrapText="1"/>
    </xf>
    <xf numFmtId="165" fontId="18" fillId="5" borderId="21" xfId="2" applyNumberFormat="1" applyFont="1" applyFill="1" applyBorder="1" applyAlignment="1" applyProtection="1">
      <alignment horizontal="center" vertical="center" wrapText="1"/>
    </xf>
    <xf numFmtId="165" fontId="18" fillId="5" borderId="19" xfId="2" applyNumberFormat="1" applyFont="1" applyFill="1" applyBorder="1" applyAlignment="1" applyProtection="1">
      <alignment horizontal="center" vertical="center" wrapText="1"/>
    </xf>
    <xf numFmtId="4" fontId="18" fillId="2" borderId="151" xfId="1" applyNumberFormat="1" applyFont="1" applyFill="1" applyBorder="1" applyAlignment="1">
      <alignment horizontal="center" vertical="center"/>
    </xf>
    <xf numFmtId="4" fontId="18" fillId="2" borderId="154" xfId="1" applyNumberFormat="1" applyFont="1" applyFill="1" applyBorder="1" applyAlignment="1">
      <alignment horizontal="center" vertical="center"/>
    </xf>
    <xf numFmtId="4" fontId="18" fillId="2" borderId="152" xfId="1" applyNumberFormat="1" applyFont="1" applyFill="1" applyBorder="1" applyAlignment="1">
      <alignment horizontal="center" vertical="center"/>
    </xf>
    <xf numFmtId="4" fontId="18" fillId="2" borderId="138" xfId="1" applyNumberFormat="1" applyFont="1" applyFill="1" applyBorder="1" applyAlignment="1">
      <alignment horizontal="center" vertical="center"/>
    </xf>
    <xf numFmtId="0" fontId="20" fillId="6" borderId="14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3" xfId="2" applyNumberFormat="1" applyFont="1" applyFill="1" applyBorder="1" applyAlignment="1" applyProtection="1">
      <alignment horizontal="left" vertical="center" wrapText="1"/>
      <protection locked="0"/>
    </xf>
    <xf numFmtId="0" fontId="20" fillId="6" borderId="94" xfId="2" applyNumberFormat="1" applyFont="1" applyFill="1" applyBorder="1" applyAlignment="1" applyProtection="1">
      <alignment horizontal="left" vertical="center" wrapText="1"/>
      <protection locked="0"/>
    </xf>
    <xf numFmtId="4" fontId="10" fillId="3" borderId="68" xfId="1" applyNumberFormat="1" applyFont="1" applyFill="1" applyBorder="1" applyAlignment="1">
      <alignment horizontal="center" vertical="center"/>
    </xf>
    <xf numFmtId="4" fontId="10" fillId="3" borderId="69" xfId="1" applyNumberFormat="1" applyFont="1" applyFill="1" applyBorder="1" applyAlignment="1">
      <alignment horizontal="center" vertical="center"/>
    </xf>
    <xf numFmtId="4" fontId="10" fillId="3" borderId="70" xfId="1" applyNumberFormat="1" applyFont="1" applyFill="1" applyBorder="1" applyAlignment="1">
      <alignment horizontal="center" vertical="center"/>
    </xf>
    <xf numFmtId="0" fontId="20" fillId="9" borderId="91" xfId="2" applyNumberFormat="1" applyFont="1" applyFill="1" applyBorder="1" applyAlignment="1" applyProtection="1">
      <alignment horizontal="left" vertical="center" wrapText="1"/>
    </xf>
    <xf numFmtId="4" fontId="18" fillId="2" borderId="158" xfId="1" applyNumberFormat="1" applyFont="1" applyFill="1" applyBorder="1" applyAlignment="1">
      <alignment horizontal="center" vertical="center"/>
    </xf>
    <xf numFmtId="165" fontId="9" fillId="5" borderId="1" xfId="2" applyNumberFormat="1" applyFont="1" applyFill="1" applyBorder="1" applyAlignment="1" applyProtection="1">
      <alignment horizontal="right" vertical="center" wrapText="1"/>
    </xf>
    <xf numFmtId="165" fontId="9" fillId="5" borderId="2" xfId="2" applyNumberFormat="1" applyFont="1" applyFill="1" applyBorder="1" applyAlignment="1" applyProtection="1">
      <alignment horizontal="right" vertical="center" wrapText="1"/>
    </xf>
    <xf numFmtId="165" fontId="9" fillId="5" borderId="3" xfId="2" applyNumberFormat="1" applyFont="1" applyFill="1" applyBorder="1" applyAlignment="1" applyProtection="1">
      <alignment horizontal="right" vertical="center" wrapText="1"/>
    </xf>
  </cellXfs>
  <cellStyles count="6">
    <cellStyle name="Excel Built-in Normal" xfId="1"/>
    <cellStyle name="Гиперссылка" xfId="5" builtinId="8"/>
    <cellStyle name="Обычный" xfId="0" builtinId="0"/>
    <cellStyle name="Обычный 2" xfId="3"/>
    <cellStyle name="Обычный 2 2" xfId="4"/>
    <cellStyle name="Финансовый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07" Type="http://schemas.microsoft.com/office/2006/relationships/vbaProject" Target="vbaProject.bin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6" Type="http://schemas.openxmlformats.org/officeDocument/2006/relationships/calcChain" Target="calcChain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C222"/>
  <sheetViews>
    <sheetView tabSelected="1" view="pageBreakPreview" zoomScaleNormal="34" zoomScaleSheetLayoutView="100" workbookViewId="0">
      <pane ySplit="1" topLeftCell="A38" activePane="bottomLeft" state="frozen"/>
      <selection activeCell="A167" sqref="A167:C167"/>
      <selection pane="bottomLeft" activeCell="B42" sqref="B42"/>
    </sheetView>
  </sheetViews>
  <sheetFormatPr defaultColWidth="9.140625" defaultRowHeight="15.75" x14ac:dyDescent="0.25"/>
  <cols>
    <col min="1" max="1" width="12.7109375" style="1" customWidth="1"/>
    <col min="2" max="2" width="42.7109375" style="6" customWidth="1"/>
    <col min="3" max="16384" width="9.140625" style="1"/>
  </cols>
  <sheetData>
    <row r="1" spans="1:2" x14ac:dyDescent="0.25">
      <c r="B1" s="2" t="s">
        <v>0</v>
      </c>
    </row>
    <row r="2" spans="1:2" x14ac:dyDescent="0.25">
      <c r="A2" s="3" t="s">
        <v>1</v>
      </c>
      <c r="B2" s="2" t="s">
        <v>2</v>
      </c>
    </row>
    <row r="3" spans="1:2" x14ac:dyDescent="0.25">
      <c r="A3" s="1">
        <v>1</v>
      </c>
      <c r="B3" s="4" t="s">
        <v>3</v>
      </c>
    </row>
    <row r="4" spans="1:2" x14ac:dyDescent="0.25">
      <c r="A4" s="1">
        <f>A3+1</f>
        <v>2</v>
      </c>
      <c r="B4" s="4" t="s">
        <v>4</v>
      </c>
    </row>
    <row r="5" spans="1:2" x14ac:dyDescent="0.25">
      <c r="A5" s="1">
        <f t="shared" ref="A5:A68" si="0">A4+1</f>
        <v>3</v>
      </c>
      <c r="B5" s="4" t="s">
        <v>5</v>
      </c>
    </row>
    <row r="6" spans="1:2" x14ac:dyDescent="0.25">
      <c r="A6" s="1">
        <f t="shared" si="0"/>
        <v>4</v>
      </c>
      <c r="B6" s="4" t="s">
        <v>6</v>
      </c>
    </row>
    <row r="7" spans="1:2" x14ac:dyDescent="0.25">
      <c r="A7" s="1">
        <f t="shared" si="0"/>
        <v>5</v>
      </c>
      <c r="B7" s="4" t="s">
        <v>7</v>
      </c>
    </row>
    <row r="8" spans="1:2" x14ac:dyDescent="0.25">
      <c r="A8" s="1">
        <f t="shared" si="0"/>
        <v>6</v>
      </c>
      <c r="B8" s="4" t="s">
        <v>8</v>
      </c>
    </row>
    <row r="9" spans="1:2" x14ac:dyDescent="0.25">
      <c r="A9" s="1">
        <f t="shared" si="0"/>
        <v>7</v>
      </c>
      <c r="B9" s="4" t="s">
        <v>9</v>
      </c>
    </row>
    <row r="10" spans="1:2" x14ac:dyDescent="0.25">
      <c r="A10" s="1">
        <f t="shared" si="0"/>
        <v>8</v>
      </c>
      <c r="B10" s="4" t="s">
        <v>10</v>
      </c>
    </row>
    <row r="11" spans="1:2" x14ac:dyDescent="0.25">
      <c r="A11" s="1">
        <f t="shared" si="0"/>
        <v>9</v>
      </c>
      <c r="B11" s="4" t="s">
        <v>11</v>
      </c>
    </row>
    <row r="12" spans="1:2" x14ac:dyDescent="0.25">
      <c r="A12" s="1">
        <f t="shared" si="0"/>
        <v>10</v>
      </c>
      <c r="B12" s="4" t="s">
        <v>12</v>
      </c>
    </row>
    <row r="13" spans="1:2" x14ac:dyDescent="0.25">
      <c r="A13" s="1">
        <f t="shared" si="0"/>
        <v>11</v>
      </c>
      <c r="B13" s="4" t="s">
        <v>13</v>
      </c>
    </row>
    <row r="14" spans="1:2" x14ac:dyDescent="0.25">
      <c r="A14" s="1">
        <f t="shared" si="0"/>
        <v>12</v>
      </c>
      <c r="B14" s="4" t="s">
        <v>14</v>
      </c>
    </row>
    <row r="15" spans="1:2" x14ac:dyDescent="0.25">
      <c r="A15" s="1">
        <f t="shared" si="0"/>
        <v>13</v>
      </c>
      <c r="B15" s="4" t="s">
        <v>15</v>
      </c>
    </row>
    <row r="16" spans="1:2" x14ac:dyDescent="0.25">
      <c r="A16" s="1">
        <f t="shared" si="0"/>
        <v>14</v>
      </c>
      <c r="B16" s="4" t="s">
        <v>16</v>
      </c>
    </row>
    <row r="17" spans="1:2" x14ac:dyDescent="0.25">
      <c r="A17" s="1">
        <f t="shared" si="0"/>
        <v>15</v>
      </c>
      <c r="B17" s="4" t="s">
        <v>17</v>
      </c>
    </row>
    <row r="18" spans="1:2" x14ac:dyDescent="0.25">
      <c r="A18" s="1">
        <f t="shared" si="0"/>
        <v>16</v>
      </c>
      <c r="B18" s="4" t="s">
        <v>18</v>
      </c>
    </row>
    <row r="19" spans="1:2" x14ac:dyDescent="0.25">
      <c r="A19" s="1">
        <f t="shared" si="0"/>
        <v>17</v>
      </c>
      <c r="B19" s="4" t="s">
        <v>19</v>
      </c>
    </row>
    <row r="20" spans="1:2" x14ac:dyDescent="0.25">
      <c r="A20" s="1">
        <f t="shared" si="0"/>
        <v>18</v>
      </c>
      <c r="B20" s="4" t="s">
        <v>20</v>
      </c>
    </row>
    <row r="21" spans="1:2" x14ac:dyDescent="0.25">
      <c r="A21" s="1">
        <f t="shared" si="0"/>
        <v>19</v>
      </c>
      <c r="B21" s="4" t="s">
        <v>21</v>
      </c>
    </row>
    <row r="22" spans="1:2" x14ac:dyDescent="0.25">
      <c r="A22" s="1">
        <f t="shared" si="0"/>
        <v>20</v>
      </c>
      <c r="B22" s="4" t="s">
        <v>22</v>
      </c>
    </row>
    <row r="23" spans="1:2" x14ac:dyDescent="0.25">
      <c r="A23" s="1">
        <f t="shared" si="0"/>
        <v>21</v>
      </c>
      <c r="B23" s="4" t="s">
        <v>23</v>
      </c>
    </row>
    <row r="24" spans="1:2" x14ac:dyDescent="0.25">
      <c r="A24" s="1">
        <f t="shared" si="0"/>
        <v>22</v>
      </c>
      <c r="B24" s="4" t="s">
        <v>24</v>
      </c>
    </row>
    <row r="25" spans="1:2" x14ac:dyDescent="0.25">
      <c r="A25" s="1">
        <f t="shared" si="0"/>
        <v>23</v>
      </c>
      <c r="B25" s="4" t="s">
        <v>25</v>
      </c>
    </row>
    <row r="26" spans="1:2" x14ac:dyDescent="0.25">
      <c r="A26" s="1">
        <f t="shared" si="0"/>
        <v>24</v>
      </c>
      <c r="B26" s="4" t="s">
        <v>26</v>
      </c>
    </row>
    <row r="27" spans="1:2" x14ac:dyDescent="0.25">
      <c r="A27" s="1">
        <f t="shared" si="0"/>
        <v>25</v>
      </c>
      <c r="B27" s="4" t="s">
        <v>27</v>
      </c>
    </row>
    <row r="28" spans="1:2" x14ac:dyDescent="0.25">
      <c r="A28" s="1">
        <f t="shared" si="0"/>
        <v>26</v>
      </c>
      <c r="B28" s="4" t="s">
        <v>28</v>
      </c>
    </row>
    <row r="29" spans="1:2" x14ac:dyDescent="0.25">
      <c r="A29" s="1">
        <f t="shared" si="0"/>
        <v>27</v>
      </c>
      <c r="B29" s="4" t="s">
        <v>29</v>
      </c>
    </row>
    <row r="30" spans="1:2" x14ac:dyDescent="0.25">
      <c r="A30" s="1">
        <f t="shared" si="0"/>
        <v>28</v>
      </c>
      <c r="B30" s="4" t="s">
        <v>30</v>
      </c>
    </row>
    <row r="31" spans="1:2" x14ac:dyDescent="0.25">
      <c r="A31" s="1">
        <f t="shared" si="0"/>
        <v>29</v>
      </c>
      <c r="B31" s="4" t="s">
        <v>31</v>
      </c>
    </row>
    <row r="32" spans="1:2" x14ac:dyDescent="0.25">
      <c r="A32" s="1">
        <f t="shared" si="0"/>
        <v>30</v>
      </c>
      <c r="B32" s="4" t="s">
        <v>32</v>
      </c>
    </row>
    <row r="33" spans="1:2" x14ac:dyDescent="0.25">
      <c r="A33" s="1">
        <f t="shared" si="0"/>
        <v>31</v>
      </c>
      <c r="B33" s="4" t="s">
        <v>33</v>
      </c>
    </row>
    <row r="34" spans="1:2" x14ac:dyDescent="0.25">
      <c r="A34" s="1">
        <f t="shared" si="0"/>
        <v>32</v>
      </c>
      <c r="B34" s="4" t="s">
        <v>34</v>
      </c>
    </row>
    <row r="35" spans="1:2" x14ac:dyDescent="0.25">
      <c r="A35" s="1">
        <f t="shared" si="0"/>
        <v>33</v>
      </c>
      <c r="B35" s="4" t="s">
        <v>35</v>
      </c>
    </row>
    <row r="36" spans="1:2" x14ac:dyDescent="0.25">
      <c r="A36" s="1">
        <f t="shared" si="0"/>
        <v>34</v>
      </c>
      <c r="B36" s="4" t="s">
        <v>36</v>
      </c>
    </row>
    <row r="37" spans="1:2" x14ac:dyDescent="0.25">
      <c r="A37" s="1">
        <f t="shared" si="0"/>
        <v>35</v>
      </c>
      <c r="B37" s="4" t="s">
        <v>37</v>
      </c>
    </row>
    <row r="38" spans="1:2" x14ac:dyDescent="0.25">
      <c r="A38" s="1">
        <f t="shared" si="0"/>
        <v>36</v>
      </c>
      <c r="B38" s="4" t="s">
        <v>38</v>
      </c>
    </row>
    <row r="39" spans="1:2" x14ac:dyDescent="0.25">
      <c r="A39" s="1">
        <f t="shared" si="0"/>
        <v>37</v>
      </c>
      <c r="B39" s="4" t="s">
        <v>39</v>
      </c>
    </row>
    <row r="40" spans="1:2" x14ac:dyDescent="0.25">
      <c r="A40" s="1">
        <f t="shared" si="0"/>
        <v>38</v>
      </c>
      <c r="B40" s="4" t="s">
        <v>40</v>
      </c>
    </row>
    <row r="41" spans="1:2" x14ac:dyDescent="0.25">
      <c r="A41" s="1">
        <f t="shared" si="0"/>
        <v>39</v>
      </c>
      <c r="B41" s="4" t="s">
        <v>41</v>
      </c>
    </row>
    <row r="42" spans="1:2" x14ac:dyDescent="0.25">
      <c r="A42" s="1">
        <f t="shared" si="0"/>
        <v>40</v>
      </c>
      <c r="B42" s="4" t="s">
        <v>42</v>
      </c>
    </row>
    <row r="43" spans="1:2" x14ac:dyDescent="0.25">
      <c r="A43" s="1">
        <f t="shared" si="0"/>
        <v>41</v>
      </c>
      <c r="B43" s="4" t="s">
        <v>43</v>
      </c>
    </row>
    <row r="44" spans="1:2" x14ac:dyDescent="0.25">
      <c r="A44" s="1">
        <f t="shared" si="0"/>
        <v>42</v>
      </c>
      <c r="B44" s="4" t="s">
        <v>44</v>
      </c>
    </row>
    <row r="45" spans="1:2" x14ac:dyDescent="0.25">
      <c r="A45" s="1">
        <f t="shared" si="0"/>
        <v>43</v>
      </c>
      <c r="B45" s="4" t="s">
        <v>45</v>
      </c>
    </row>
    <row r="46" spans="1:2" x14ac:dyDescent="0.25">
      <c r="A46" s="1">
        <f t="shared" si="0"/>
        <v>44</v>
      </c>
      <c r="B46" s="4" t="s">
        <v>46</v>
      </c>
    </row>
    <row r="47" spans="1:2" x14ac:dyDescent="0.25">
      <c r="A47" s="1">
        <f t="shared" si="0"/>
        <v>45</v>
      </c>
      <c r="B47" s="4" t="s">
        <v>47</v>
      </c>
    </row>
    <row r="48" spans="1:2" x14ac:dyDescent="0.25">
      <c r="A48" s="1">
        <f t="shared" si="0"/>
        <v>46</v>
      </c>
      <c r="B48" s="4" t="s">
        <v>48</v>
      </c>
    </row>
    <row r="49" spans="1:2" x14ac:dyDescent="0.25">
      <c r="A49" s="1">
        <f t="shared" si="0"/>
        <v>47</v>
      </c>
      <c r="B49" s="4" t="s">
        <v>49</v>
      </c>
    </row>
    <row r="50" spans="1:2" x14ac:dyDescent="0.25">
      <c r="A50" s="1">
        <f t="shared" si="0"/>
        <v>48</v>
      </c>
      <c r="B50" s="4" t="s">
        <v>50</v>
      </c>
    </row>
    <row r="51" spans="1:2" x14ac:dyDescent="0.25">
      <c r="A51" s="1">
        <f t="shared" si="0"/>
        <v>49</v>
      </c>
      <c r="B51" s="4" t="s">
        <v>51</v>
      </c>
    </row>
    <row r="52" spans="1:2" x14ac:dyDescent="0.25">
      <c r="A52" s="1">
        <f t="shared" si="0"/>
        <v>50</v>
      </c>
      <c r="B52" s="4" t="s">
        <v>52</v>
      </c>
    </row>
    <row r="53" spans="1:2" x14ac:dyDescent="0.25">
      <c r="A53" s="1">
        <f t="shared" si="0"/>
        <v>51</v>
      </c>
      <c r="B53" s="4" t="s">
        <v>53</v>
      </c>
    </row>
    <row r="54" spans="1:2" x14ac:dyDescent="0.25">
      <c r="A54" s="1">
        <f t="shared" si="0"/>
        <v>52</v>
      </c>
      <c r="B54" s="4" t="s">
        <v>54</v>
      </c>
    </row>
    <row r="55" spans="1:2" x14ac:dyDescent="0.25">
      <c r="A55" s="1">
        <f t="shared" si="0"/>
        <v>53</v>
      </c>
      <c r="B55" s="4" t="s">
        <v>55</v>
      </c>
    </row>
    <row r="56" spans="1:2" x14ac:dyDescent="0.25">
      <c r="A56" s="1">
        <f t="shared" si="0"/>
        <v>54</v>
      </c>
      <c r="B56" s="4" t="s">
        <v>56</v>
      </c>
    </row>
    <row r="57" spans="1:2" x14ac:dyDescent="0.25">
      <c r="A57" s="1">
        <f t="shared" si="0"/>
        <v>55</v>
      </c>
      <c r="B57" s="4" t="s">
        <v>57</v>
      </c>
    </row>
    <row r="58" spans="1:2" x14ac:dyDescent="0.25">
      <c r="A58" s="1">
        <f t="shared" si="0"/>
        <v>56</v>
      </c>
      <c r="B58" s="4" t="s">
        <v>58</v>
      </c>
    </row>
    <row r="59" spans="1:2" x14ac:dyDescent="0.25">
      <c r="A59" s="1">
        <f t="shared" si="0"/>
        <v>57</v>
      </c>
      <c r="B59" s="4" t="s">
        <v>59</v>
      </c>
    </row>
    <row r="60" spans="1:2" x14ac:dyDescent="0.25">
      <c r="A60" s="1">
        <f t="shared" si="0"/>
        <v>58</v>
      </c>
      <c r="B60" s="4" t="s">
        <v>60</v>
      </c>
    </row>
    <row r="61" spans="1:2" x14ac:dyDescent="0.25">
      <c r="A61" s="1">
        <f t="shared" si="0"/>
        <v>59</v>
      </c>
      <c r="B61" s="4" t="s">
        <v>61</v>
      </c>
    </row>
    <row r="62" spans="1:2" x14ac:dyDescent="0.25">
      <c r="A62" s="1">
        <f t="shared" si="0"/>
        <v>60</v>
      </c>
      <c r="B62" s="4" t="s">
        <v>62</v>
      </c>
    </row>
    <row r="63" spans="1:2" x14ac:dyDescent="0.25">
      <c r="A63" s="1">
        <f t="shared" si="0"/>
        <v>61</v>
      </c>
      <c r="B63" s="4" t="s">
        <v>63</v>
      </c>
    </row>
    <row r="64" spans="1:2" x14ac:dyDescent="0.25">
      <c r="A64" s="1">
        <f t="shared" si="0"/>
        <v>62</v>
      </c>
      <c r="B64" s="4" t="s">
        <v>64</v>
      </c>
    </row>
    <row r="65" spans="1:2" x14ac:dyDescent="0.25">
      <c r="A65" s="1">
        <f t="shared" si="0"/>
        <v>63</v>
      </c>
      <c r="B65" s="4" t="s">
        <v>65</v>
      </c>
    </row>
    <row r="66" spans="1:2" x14ac:dyDescent="0.25">
      <c r="A66" s="1">
        <f t="shared" si="0"/>
        <v>64</v>
      </c>
      <c r="B66" s="4" t="s">
        <v>66</v>
      </c>
    </row>
    <row r="67" spans="1:2" x14ac:dyDescent="0.25">
      <c r="A67" s="1">
        <f t="shared" si="0"/>
        <v>65</v>
      </c>
      <c r="B67" s="4" t="s">
        <v>67</v>
      </c>
    </row>
    <row r="68" spans="1:2" x14ac:dyDescent="0.25">
      <c r="A68" s="1">
        <f t="shared" si="0"/>
        <v>66</v>
      </c>
      <c r="B68" s="4" t="s">
        <v>68</v>
      </c>
    </row>
    <row r="69" spans="1:2" x14ac:dyDescent="0.25">
      <c r="A69" s="1">
        <f t="shared" ref="A69:A100" si="1">A68+1</f>
        <v>67</v>
      </c>
      <c r="B69" s="4" t="s">
        <v>69</v>
      </c>
    </row>
    <row r="70" spans="1:2" x14ac:dyDescent="0.25">
      <c r="A70" s="1">
        <f t="shared" si="1"/>
        <v>68</v>
      </c>
      <c r="B70" s="4" t="s">
        <v>70</v>
      </c>
    </row>
    <row r="71" spans="1:2" x14ac:dyDescent="0.25">
      <c r="A71" s="1">
        <f t="shared" si="1"/>
        <v>69</v>
      </c>
      <c r="B71" s="4" t="s">
        <v>71</v>
      </c>
    </row>
    <row r="72" spans="1:2" x14ac:dyDescent="0.25">
      <c r="A72" s="1">
        <f t="shared" si="1"/>
        <v>70</v>
      </c>
      <c r="B72" s="4" t="s">
        <v>72</v>
      </c>
    </row>
    <row r="73" spans="1:2" x14ac:dyDescent="0.25">
      <c r="A73" s="1">
        <f t="shared" si="1"/>
        <v>71</v>
      </c>
      <c r="B73" s="4" t="s">
        <v>73</v>
      </c>
    </row>
    <row r="74" spans="1:2" x14ac:dyDescent="0.25">
      <c r="A74" s="1">
        <f t="shared" si="1"/>
        <v>72</v>
      </c>
      <c r="B74" s="4" t="s">
        <v>74</v>
      </c>
    </row>
    <row r="75" spans="1:2" x14ac:dyDescent="0.25">
      <c r="A75" s="1">
        <f t="shared" si="1"/>
        <v>73</v>
      </c>
      <c r="B75" s="4" t="s">
        <v>75</v>
      </c>
    </row>
    <row r="76" spans="1:2" x14ac:dyDescent="0.25">
      <c r="A76" s="1">
        <f t="shared" si="1"/>
        <v>74</v>
      </c>
      <c r="B76" s="4" t="s">
        <v>76</v>
      </c>
    </row>
    <row r="77" spans="1:2" x14ac:dyDescent="0.25">
      <c r="A77" s="1">
        <f t="shared" si="1"/>
        <v>75</v>
      </c>
      <c r="B77" s="4" t="s">
        <v>77</v>
      </c>
    </row>
    <row r="78" spans="1:2" x14ac:dyDescent="0.25">
      <c r="A78" s="1">
        <f t="shared" si="1"/>
        <v>76</v>
      </c>
      <c r="B78" s="4" t="s">
        <v>78</v>
      </c>
    </row>
    <row r="79" spans="1:2" x14ac:dyDescent="0.25">
      <c r="A79" s="1">
        <f t="shared" si="1"/>
        <v>77</v>
      </c>
      <c r="B79" s="4" t="s">
        <v>79</v>
      </c>
    </row>
    <row r="80" spans="1:2" x14ac:dyDescent="0.25">
      <c r="A80" s="1">
        <f t="shared" si="1"/>
        <v>78</v>
      </c>
      <c r="B80" s="4" t="s">
        <v>80</v>
      </c>
    </row>
    <row r="81" spans="1:2" x14ac:dyDescent="0.25">
      <c r="A81" s="1">
        <f t="shared" si="1"/>
        <v>79</v>
      </c>
      <c r="B81" s="4" t="s">
        <v>81</v>
      </c>
    </row>
    <row r="82" spans="1:2" x14ac:dyDescent="0.25">
      <c r="A82" s="1">
        <f t="shared" si="1"/>
        <v>80</v>
      </c>
      <c r="B82" s="4" t="s">
        <v>82</v>
      </c>
    </row>
    <row r="83" spans="1:2" x14ac:dyDescent="0.25">
      <c r="A83" s="1">
        <f t="shared" si="1"/>
        <v>81</v>
      </c>
      <c r="B83" s="4" t="s">
        <v>83</v>
      </c>
    </row>
    <row r="84" spans="1:2" x14ac:dyDescent="0.25">
      <c r="A84" s="1">
        <f t="shared" si="1"/>
        <v>82</v>
      </c>
      <c r="B84" s="4" t="s">
        <v>84</v>
      </c>
    </row>
    <row r="85" spans="1:2" x14ac:dyDescent="0.25">
      <c r="A85" s="1">
        <f t="shared" si="1"/>
        <v>83</v>
      </c>
      <c r="B85" s="4" t="s">
        <v>85</v>
      </c>
    </row>
    <row r="86" spans="1:2" x14ac:dyDescent="0.25">
      <c r="A86" s="1">
        <f t="shared" si="1"/>
        <v>84</v>
      </c>
      <c r="B86" s="4" t="s">
        <v>86</v>
      </c>
    </row>
    <row r="87" spans="1:2" x14ac:dyDescent="0.25">
      <c r="A87" s="1">
        <f t="shared" si="1"/>
        <v>85</v>
      </c>
      <c r="B87" s="4" t="s">
        <v>87</v>
      </c>
    </row>
    <row r="88" spans="1:2" x14ac:dyDescent="0.25">
      <c r="A88" s="1">
        <f t="shared" si="1"/>
        <v>86</v>
      </c>
      <c r="B88" s="4" t="s">
        <v>88</v>
      </c>
    </row>
    <row r="89" spans="1:2" x14ac:dyDescent="0.25">
      <c r="A89" s="1">
        <f t="shared" si="1"/>
        <v>87</v>
      </c>
      <c r="B89" s="4" t="s">
        <v>89</v>
      </c>
    </row>
    <row r="90" spans="1:2" x14ac:dyDescent="0.25">
      <c r="A90" s="1">
        <f t="shared" si="1"/>
        <v>88</v>
      </c>
      <c r="B90" s="4" t="s">
        <v>90</v>
      </c>
    </row>
    <row r="91" spans="1:2" x14ac:dyDescent="0.25">
      <c r="A91" s="1">
        <f t="shared" si="1"/>
        <v>89</v>
      </c>
      <c r="B91" s="4" t="s">
        <v>91</v>
      </c>
    </row>
    <row r="92" spans="1:2" x14ac:dyDescent="0.25">
      <c r="A92" s="1">
        <f t="shared" si="1"/>
        <v>90</v>
      </c>
      <c r="B92" s="4" t="s">
        <v>92</v>
      </c>
    </row>
    <row r="93" spans="1:2" x14ac:dyDescent="0.25">
      <c r="A93" s="1">
        <f t="shared" si="1"/>
        <v>91</v>
      </c>
      <c r="B93" s="4" t="s">
        <v>93</v>
      </c>
    </row>
    <row r="94" spans="1:2" x14ac:dyDescent="0.25">
      <c r="A94" s="1">
        <f t="shared" si="1"/>
        <v>92</v>
      </c>
      <c r="B94" s="4" t="s">
        <v>94</v>
      </c>
    </row>
    <row r="95" spans="1:2" x14ac:dyDescent="0.25">
      <c r="A95" s="1">
        <f t="shared" si="1"/>
        <v>93</v>
      </c>
      <c r="B95" s="4" t="s">
        <v>95</v>
      </c>
    </row>
    <row r="96" spans="1:2" x14ac:dyDescent="0.25">
      <c r="A96" s="1">
        <f t="shared" si="1"/>
        <v>94</v>
      </c>
      <c r="B96" s="4" t="s">
        <v>96</v>
      </c>
    </row>
    <row r="97" spans="1:2" x14ac:dyDescent="0.25">
      <c r="A97" s="1">
        <f t="shared" si="1"/>
        <v>95</v>
      </c>
      <c r="B97" s="4" t="s">
        <v>97</v>
      </c>
    </row>
    <row r="98" spans="1:2" x14ac:dyDescent="0.25">
      <c r="A98" s="1">
        <f t="shared" si="1"/>
        <v>96</v>
      </c>
      <c r="B98" s="4" t="s">
        <v>98</v>
      </c>
    </row>
    <row r="99" spans="1:2" x14ac:dyDescent="0.25">
      <c r="A99" s="1">
        <f t="shared" si="1"/>
        <v>97</v>
      </c>
      <c r="B99" s="4" t="s">
        <v>99</v>
      </c>
    </row>
    <row r="100" spans="1:2" x14ac:dyDescent="0.25">
      <c r="A100" s="1">
        <f t="shared" si="1"/>
        <v>98</v>
      </c>
      <c r="B100" s="4" t="s">
        <v>100</v>
      </c>
    </row>
    <row r="222" spans="3:3" ht="18.75" x14ac:dyDescent="0.25">
      <c r="C222" s="5"/>
    </row>
  </sheetData>
  <sheetProtection selectLockedCells="1" selectUnlockedCells="1"/>
  <hyperlinks>
    <hyperlink ref="B3" location="Абакан!A1" display="Абакан"/>
    <hyperlink ref="B44" location="Москва!A1" display="Москва"/>
    <hyperlink ref="B4:B6" location="'!Абакан'!A1" display="Абакан"/>
    <hyperlink ref="B4" location="Альметьевск!A1" display="Альметьевск"/>
    <hyperlink ref="B5" location="Армавир!A1" display="Армавир"/>
    <hyperlink ref="B6" location="Архангельск!A1" display="Архангельск"/>
    <hyperlink ref="B7" location="Астрахань!A1" display="Астрахань"/>
    <hyperlink ref="B8" location="Барнаул!A1" display="Барнаул"/>
    <hyperlink ref="B9" location="Белгород!A1" display="Белгород"/>
    <hyperlink ref="B10" location="Бийск!A1" display="Бийск"/>
    <hyperlink ref="B11" location="Благовещенск!A1" display="Благовещенск"/>
    <hyperlink ref="B12" location="Братск!A1" display="Братск"/>
    <hyperlink ref="B13" location="Брянск!A1" display="Брянск"/>
    <hyperlink ref="B14" location="'Великий Новгород'!A1" display="Великий Новгород"/>
    <hyperlink ref="B15" location="Владивосток!A1" display="Владивосток"/>
    <hyperlink ref="B16" location="Владимир!A1" display="Владимир"/>
    <hyperlink ref="B17" location="Волгоград!A1" display="Волгоград"/>
    <hyperlink ref="B18" location="Вологда!A1" display="Вологда"/>
    <hyperlink ref="B19" location="Воронеж!A1" display="Воронеж"/>
    <hyperlink ref="B65" location="'Республика Алтай'!A1" display="Республика Алтай"/>
    <hyperlink ref="B22" location="Иваново!A1" display="Иваново"/>
    <hyperlink ref="B23" location="Ижевск!A1" display="Ижевск"/>
    <hyperlink ref="B24" location="'Йошкар-Ола'!A1" display="Йошкар-Ола"/>
    <hyperlink ref="B25" location="Иркутск!A1" display="Иркутск"/>
    <hyperlink ref="B27" location="Казань!A1" display="Казань"/>
    <hyperlink ref="B28" location="Калининград!A1" display="Калининград"/>
    <hyperlink ref="B29" location="Калуга!A1" display="Калуга"/>
    <hyperlink ref="B30" location="'Каменск-Уральский'!A1" display="Каменск-Уральский"/>
    <hyperlink ref="B31" location="Кемерово!A1" display="Кемерово"/>
    <hyperlink ref="B32" location="Киров!A1" display="Киров"/>
    <hyperlink ref="B33" location="'Комсомольск-на-Амуре'!A1" display="Комсомольск-на-Амуре"/>
    <hyperlink ref="B34" location="Кострома!A1" display="Кострома"/>
    <hyperlink ref="B35" location="Краснодар!A1" display="Краснодар"/>
    <hyperlink ref="B36" location="Красноярск!A1" display="Красноярск"/>
    <hyperlink ref="B37" location="Курган!A1" display="Курган"/>
    <hyperlink ref="B38" location="Курск!A1" display="Курск"/>
    <hyperlink ref="B39" location="'Ленинск-Кузнецкий'!A1" display="Ленинск-Кузнецкий"/>
    <hyperlink ref="B40" location="Липецк!A1" display="Липецк"/>
    <hyperlink ref="B41" location="Магнитогорск!A1" display="Магнитогорск"/>
    <hyperlink ref="B43" location="Миасс!A1" display="Миасс"/>
    <hyperlink ref="B45" location="Мурманск!A1" display="Мурманск"/>
    <hyperlink ref="B46" location="'Набережные Челны'!A1" display="Набережные Челны"/>
    <hyperlink ref="B47" location="Находка!A1" display="Находка"/>
    <hyperlink ref="B48" location="Нижневартовск!A1" display="Нижневартовск"/>
    <hyperlink ref="B49" location="'Нижний Новгород'!A1" display="Нижний Новгород"/>
    <hyperlink ref="B50" location="'Нижний Тагил'!A1" display="Нижний Тагил"/>
    <hyperlink ref="B51" location="Новокузнецк!A1" display="Новокузнецк"/>
    <hyperlink ref="B52" location="Новороссийск!A1" display="Новороссийск"/>
    <hyperlink ref="B55" location="Норильск!A1" display="Норильск"/>
    <hyperlink ref="B56" location="Ноябрьск!A1" display="Ноябрьск"/>
    <hyperlink ref="B57" location="Омск!A1" display="Омск"/>
    <hyperlink ref="B58" location="Орёл!A1" display="Орёл"/>
    <hyperlink ref="B59" location="Оренбург!A1" display="Оренбург"/>
    <hyperlink ref="B60" location="Пенза!A1" display="Пенза"/>
    <hyperlink ref="B61" location="Пермь!A1" display="Пермь"/>
    <hyperlink ref="B62" location="Петрозаводск!A1" display="Петрозаводск"/>
    <hyperlink ref="B63" location="'Петропавловск-Камчатский'!A1" display="Петропавловск-Камчатский"/>
    <hyperlink ref="B64" location="Псков!A1" display="Псков"/>
    <hyperlink ref="B66" location="'Ростов-на-Дону'!A1" display="Ростов-на-Дону"/>
    <hyperlink ref="B67" location="Рязань!A1" display="Рязань"/>
    <hyperlink ref="B68" location="Самара!A1" display="Самара"/>
    <hyperlink ref="B69" location="'Санкт-Петербург'!A1" display="Санкт-Петербург"/>
    <hyperlink ref="B70" location="Саранск!A1" display="Саранск"/>
    <hyperlink ref="B71" location="Саратов!A1" display="Саратов"/>
    <hyperlink ref="B72" location="Смоленск!A1" display="Смоленск"/>
    <hyperlink ref="B73" location="Сочи!A1" display="Сочи"/>
    <hyperlink ref="B74" location="Ставрополь!A1" display="Ставрополь"/>
    <hyperlink ref="B75" location="'Старый Оскол'!A1" display="Старый Оскол"/>
    <hyperlink ref="B76" location="Стерлитамак!A1" display="Стерлитамак"/>
    <hyperlink ref="B77" location="Сургут!A1" display="Сургут"/>
    <hyperlink ref="B78" location="Сыктывкар!A1" display="Сыктывкар"/>
    <hyperlink ref="B80" location="Тамбов!A1" display="Тамбов"/>
    <hyperlink ref="B81" location="Тверь!A1" display="Тверь"/>
    <hyperlink ref="B82" location="Тобольск!A1" display="Тобольск"/>
    <hyperlink ref="B83" location="Тольятти!A1" display="Тольятти"/>
    <hyperlink ref="B84" location="Томск!A1" display="Томск"/>
    <hyperlink ref="B85" location="Тула!A1" display="Тула"/>
    <hyperlink ref="B86" location="Тюмень!A1" display="Тюмень"/>
    <hyperlink ref="B87" location="'Улан-Удэ'!A1" display="Улан-Удэ"/>
    <hyperlink ref="B88" location="Ульяновск!A1" display="Ульяновск"/>
    <hyperlink ref="B89" location="Уссурийск!A1" display="Уссурийск"/>
    <hyperlink ref="B90" location="Уфа!A1" display="Уфа"/>
    <hyperlink ref="B92" location="Хабаровск!A1" display="Хабаровск"/>
    <hyperlink ref="B94" location="Чебоксары!A1" display="Чебоксары"/>
    <hyperlink ref="B95" location="Челябинск!A1" display="Челябинск"/>
    <hyperlink ref="B96" location="Чита!A1" display="Чита"/>
    <hyperlink ref="B98" location="'Южно-Сахалинск'!A1" display="Южно-Сахалинск"/>
    <hyperlink ref="B99" location="Якутск!A1" display="Якутск"/>
    <hyperlink ref="B100" location="Ярославль!A1" display="Ярославль"/>
    <hyperlink ref="B53" location="Новосибирск!A1" display="Новосибирск"/>
    <hyperlink ref="B42" location="Махачкала!A1" display="Махачкала"/>
    <hyperlink ref="B26" location="КавМинВоды!A1" display="Кавказские Минеральные Воды"/>
    <hyperlink ref="B54" location="'Новый Уренгой'!__xlnm.Print_Area" display="Норильск"/>
    <hyperlink ref="B79" location="Таганрог!A1" display="Таганрог"/>
    <hyperlink ref="B97" location="Шерегеш!A1" display="Шерегеш"/>
    <hyperlink ref="B91" location="Ухта!A1" display="Ухта"/>
    <hyperlink ref="B20" location="Грозный!A1" display="Грозный!A1"/>
    <hyperlink ref="B93" location="'Ханты-Мансийск'!A1" display="Ханты-Мансийск"/>
    <hyperlink ref="B21" location="Екатеринбург!A1" display="Екатеринбург"/>
  </hyperlinks>
  <pageMargins left="0.70866141732283472" right="0.70866141732283472" top="0" bottom="0.74803149606299213" header="0.51181102362204722" footer="0.51181102362204722"/>
  <pageSetup paperSize="9" firstPageNumber="0" fitToHeight="5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5" activePane="bottomLeft" state="frozen"/>
      <selection activeCell="B11" sqref="B11:E11"/>
      <selection pane="bottomLeft" activeCell="B9" sqref="B9:E9"/>
    </sheetView>
  </sheetViews>
  <sheetFormatPr defaultColWidth="9.140625" defaultRowHeight="21" outlineLevelRow="1" x14ac:dyDescent="0.25"/>
  <cols>
    <col min="1" max="1" width="15.28515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">
        <v>103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27"/>
      <c r="C7" s="28"/>
      <c r="D7" s="28"/>
      <c r="E7" s="28"/>
      <c r="F7" s="28"/>
      <c r="G7" s="28"/>
      <c r="H7" s="28"/>
      <c r="I7" s="28"/>
      <c r="J7" s="29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55857.599999999999</v>
      </c>
      <c r="G8" s="33">
        <f>H8*1.1</f>
        <v>51202.8</v>
      </c>
      <c r="H8" s="33">
        <v>46548</v>
      </c>
      <c r="I8" s="33">
        <f>H8*0.75</f>
        <v>34911</v>
      </c>
      <c r="J8" s="33">
        <f>H8*0.5</f>
        <v>23274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106185.59999999999</v>
      </c>
      <c r="G9" s="37">
        <f>H9*1.1</f>
        <v>97336.8</v>
      </c>
      <c r="H9" s="37">
        <v>88488</v>
      </c>
      <c r="I9" s="37">
        <f>H9*0.75</f>
        <v>66366</v>
      </c>
      <c r="J9" s="37">
        <f>H9*0.5</f>
        <v>44244</v>
      </c>
    </row>
    <row r="10" spans="1:10" ht="24" customHeight="1" thickBot="1" x14ac:dyDescent="0.3"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61387.199999999997</v>
      </c>
      <c r="G11" s="33">
        <f>H11*1.1</f>
        <v>56271.600000000006</v>
      </c>
      <c r="H11" s="33">
        <v>51156</v>
      </c>
      <c r="I11" s="33">
        <f>H11*0.75</f>
        <v>38367</v>
      </c>
      <c r="J11" s="33">
        <f>H11*0.5</f>
        <v>25578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116640</v>
      </c>
      <c r="G12" s="37">
        <f>H12*1.1</f>
        <v>106920.00000000001</v>
      </c>
      <c r="H12" s="37">
        <v>97200</v>
      </c>
      <c r="I12" s="37">
        <f>H12*0.75</f>
        <v>72900</v>
      </c>
      <c r="J12" s="37">
        <f>H12*0.5</f>
        <v>48600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8856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17280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55">
        <v>2160</v>
      </c>
      <c r="G17" s="56"/>
      <c r="H17" s="56"/>
      <c r="I17" s="56"/>
      <c r="J17" s="57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58">
        <v>4104</v>
      </c>
      <c r="G18" s="59"/>
      <c r="H18" s="59"/>
      <c r="I18" s="59"/>
      <c r="J18" s="60"/>
    </row>
    <row r="19" spans="1:10" ht="24" customHeight="1" thickBot="1" x14ac:dyDescent="0.3">
      <c r="B19" s="27"/>
      <c r="C19" s="28"/>
      <c r="D19" s="28"/>
      <c r="E19" s="28"/>
      <c r="F19" s="28"/>
      <c r="G19" s="28"/>
      <c r="H19" s="28"/>
      <c r="I19" s="28"/>
      <c r="J19" s="29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540 до 28692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7812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3564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28692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540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540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1080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1620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3564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"&amp;MIN(F56:J87)&amp;" до "&amp;MAX(F56:J87)</f>
        <v>Цена от 2052 до 95904</v>
      </c>
      <c r="G54" s="91"/>
      <c r="H54" s="91"/>
      <c r="I54" s="91"/>
      <c r="J54" s="92"/>
    </row>
    <row r="55" spans="1:10" ht="24" customHeight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20520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2052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5130</v>
      </c>
      <c r="G58" s="94"/>
      <c r="H58" s="94"/>
      <c r="I58" s="94"/>
      <c r="J58" s="95"/>
    </row>
    <row r="59" spans="1:10" ht="24" customHeight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41940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19836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41940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50328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12744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21240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27000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52" t="s">
        <v>169</v>
      </c>
      <c r="C70" s="96"/>
      <c r="D70" s="96"/>
      <c r="E70" s="97"/>
      <c r="F70" s="67">
        <v>7200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170</v>
      </c>
      <c r="C71" s="96"/>
      <c r="D71" s="96"/>
      <c r="E71" s="97"/>
      <c r="F71" s="67">
        <v>4320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44190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7092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173</v>
      </c>
      <c r="C74" s="77"/>
      <c r="D74" s="77"/>
      <c r="E74" s="54"/>
      <c r="F74" s="93">
        <v>4608</v>
      </c>
      <c r="G74" s="94"/>
      <c r="H74" s="94"/>
      <c r="I74" s="94"/>
      <c r="J74" s="95"/>
    </row>
    <row r="75" spans="1:10" ht="36" customHeight="1" x14ac:dyDescent="0.25">
      <c r="A75" s="7" t="s">
        <v>111</v>
      </c>
      <c r="B75" s="76" t="s">
        <v>174</v>
      </c>
      <c r="C75" s="77"/>
      <c r="D75" s="77"/>
      <c r="E75" s="53"/>
      <c r="F75" s="59">
        <v>33030</v>
      </c>
      <c r="G75" s="59"/>
      <c r="H75" s="59"/>
      <c r="I75" s="59"/>
      <c r="J75" s="59"/>
    </row>
    <row r="76" spans="1:10" ht="36" customHeight="1" x14ac:dyDescent="0.25">
      <c r="A76" s="7" t="s">
        <v>111</v>
      </c>
      <c r="B76" s="76" t="s">
        <v>175</v>
      </c>
      <c r="C76" s="77"/>
      <c r="D76" s="77"/>
      <c r="E76" s="53"/>
      <c r="F76" s="59">
        <v>30060</v>
      </c>
      <c r="G76" s="59"/>
      <c r="H76" s="59"/>
      <c r="I76" s="59"/>
      <c r="J76" s="5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3"/>
      <c r="F77" s="59">
        <v>79920</v>
      </c>
      <c r="G77" s="59"/>
      <c r="H77" s="59"/>
      <c r="I77" s="59"/>
      <c r="J77" s="5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80">
        <v>24480</v>
      </c>
      <c r="G78" s="81"/>
      <c r="H78" s="81"/>
      <c r="I78" s="81"/>
      <c r="J78" s="82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38160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79920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95904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24480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41040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13680</v>
      </c>
      <c r="G87" s="68"/>
      <c r="H87" s="68"/>
      <c r="I87" s="68"/>
      <c r="J87" s="69"/>
    </row>
    <row r="88" spans="1:10" ht="36" customHeight="1" thickBot="1" x14ac:dyDescent="0.3">
      <c r="B88" s="98" t="s">
        <v>187</v>
      </c>
      <c r="C88" s="99"/>
      <c r="D88" s="99"/>
      <c r="E88" s="100"/>
      <c r="F88" s="101"/>
      <c r="G88" s="102"/>
      <c r="H88" s="102"/>
      <c r="I88" s="102"/>
      <c r="J88" s="103"/>
    </row>
    <row r="89" spans="1:10" ht="22.5" customHeight="1" thickBot="1" x14ac:dyDescent="0.3">
      <c r="A89" s="7" t="s">
        <v>111</v>
      </c>
      <c r="B89" s="104" t="s">
        <v>188</v>
      </c>
      <c r="C89" s="105"/>
      <c r="D89" s="105"/>
      <c r="E89" s="105"/>
      <c r="F89" s="105"/>
      <c r="G89" s="105"/>
      <c r="H89" s="105"/>
      <c r="I89" s="105"/>
      <c r="J89" s="106"/>
    </row>
    <row r="90" spans="1:10" ht="36" customHeight="1" x14ac:dyDescent="0.25">
      <c r="B90" s="107" t="s">
        <v>189</v>
      </c>
      <c r="C90" s="108"/>
      <c r="D90" s="108"/>
      <c r="E90" s="109"/>
      <c r="F90" s="67">
        <v>60</v>
      </c>
      <c r="G90" s="68"/>
      <c r="H90" s="68"/>
      <c r="I90" s="68"/>
      <c r="J90" s="69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75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21600</v>
      </c>
      <c r="G94" s="114">
        <f>H94*1.1</f>
        <v>19800</v>
      </c>
      <c r="H94" s="114">
        <v>18000</v>
      </c>
      <c r="I94" s="114">
        <f>H94*0.75</f>
        <v>13500</v>
      </c>
      <c r="J94" s="115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83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3564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41472</v>
      </c>
      <c r="G97" s="114">
        <f>H97*1.1</f>
        <v>38016</v>
      </c>
      <c r="H97" s="114">
        <v>34560</v>
      </c>
      <c r="I97" s="114">
        <f>H97*0.75</f>
        <v>25920</v>
      </c>
      <c r="J97" s="115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7200</v>
      </c>
      <c r="G99" s="68"/>
      <c r="H99" s="68"/>
      <c r="I99" s="68"/>
      <c r="J99" s="69"/>
    </row>
    <row r="100" spans="1:10" ht="40.5" customHeight="1" thickBot="1" x14ac:dyDescent="0.3">
      <c r="B100" s="76" t="s">
        <v>199</v>
      </c>
      <c r="C100" s="77"/>
      <c r="D100" s="77"/>
      <c r="E100" s="54"/>
      <c r="F100" s="117">
        <f>H100*1.2</f>
        <v>10195.199999999999</v>
      </c>
      <c r="G100" s="117">
        <f>H100*1.1</f>
        <v>9345.6</v>
      </c>
      <c r="H100" s="117">
        <v>8496</v>
      </c>
      <c r="I100" s="117">
        <f>H100*0.75</f>
        <v>6372</v>
      </c>
      <c r="J100" s="117">
        <f>H100*0.5</f>
        <v>4248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60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60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137"/>
      <c r="C7" s="138"/>
      <c r="D7" s="138"/>
      <c r="E7" s="139"/>
      <c r="F7" s="140"/>
      <c r="G7" s="141"/>
      <c r="H7" s="141"/>
      <c r="I7" s="1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143">
        <v>24120</v>
      </c>
      <c r="G8" s="144"/>
      <c r="H8" s="144"/>
      <c r="I8" s="1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58">
        <v>33768</v>
      </c>
      <c r="G9" s="59"/>
      <c r="H9" s="59"/>
      <c r="I9" s="60"/>
    </row>
    <row r="10" spans="1:9" ht="24" customHeight="1" thickBot="1" x14ac:dyDescent="0.3">
      <c r="B10" s="27"/>
      <c r="C10" s="38"/>
      <c r="D10" s="38"/>
      <c r="E10" s="39"/>
      <c r="F10" s="146"/>
      <c r="G10" s="146"/>
      <c r="H10" s="146"/>
      <c r="I10" s="147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143">
        <v>30168</v>
      </c>
      <c r="G11" s="144"/>
      <c r="H11" s="144"/>
      <c r="I11" s="1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58">
        <v>42264</v>
      </c>
      <c r="G12" s="59"/>
      <c r="H12" s="59"/>
      <c r="I12" s="60"/>
    </row>
    <row r="13" spans="1:9" ht="24" thickBot="1" x14ac:dyDescent="0.3">
      <c r="A13" s="7"/>
      <c r="B13" s="27"/>
      <c r="C13" s="38"/>
      <c r="D13" s="38"/>
      <c r="E13" s="39"/>
      <c r="F13" s="148"/>
      <c r="G13" s="149"/>
      <c r="H13" s="149"/>
      <c r="I13" s="150"/>
    </row>
    <row r="14" spans="1:9" ht="36" customHeight="1" x14ac:dyDescent="0.25">
      <c r="A14" s="7" t="s">
        <v>111</v>
      </c>
      <c r="B14" s="30" t="s">
        <v>117</v>
      </c>
      <c r="C14" s="31"/>
      <c r="D14" s="31"/>
      <c r="E14" s="32"/>
      <c r="F14" s="151">
        <v>6048</v>
      </c>
      <c r="G14" s="144"/>
      <c r="H14" s="144"/>
      <c r="I14" s="145"/>
    </row>
    <row r="15" spans="1:9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52">
        <v>8640</v>
      </c>
      <c r="G15" s="153"/>
      <c r="H15" s="153"/>
      <c r="I15" s="154"/>
    </row>
    <row r="16" spans="1:9" ht="24" customHeight="1" thickBot="1" x14ac:dyDescent="0.3">
      <c r="A16" s="7"/>
      <c r="B16" s="27"/>
      <c r="C16" s="38"/>
      <c r="D16" s="38"/>
      <c r="E16" s="39"/>
      <c r="F16" s="148"/>
      <c r="G16" s="149"/>
      <c r="H16" s="149"/>
      <c r="I16" s="150"/>
    </row>
    <row r="17" spans="1:9" ht="36" customHeight="1" x14ac:dyDescent="0.25">
      <c r="A17" s="7" t="s">
        <v>111</v>
      </c>
      <c r="B17" s="52" t="s">
        <v>119</v>
      </c>
      <c r="C17" s="53"/>
      <c r="D17" s="53"/>
      <c r="E17" s="54"/>
      <c r="F17" s="143">
        <v>360</v>
      </c>
      <c r="G17" s="144"/>
      <c r="H17" s="144"/>
      <c r="I17" s="145"/>
    </row>
    <row r="18" spans="1:9" ht="36" customHeight="1" x14ac:dyDescent="0.25">
      <c r="A18" s="7" t="s">
        <v>113</v>
      </c>
      <c r="B18" s="52" t="s">
        <v>120</v>
      </c>
      <c r="C18" s="53"/>
      <c r="D18" s="53"/>
      <c r="E18" s="54"/>
      <c r="F18" s="58">
        <v>504</v>
      </c>
      <c r="G18" s="59"/>
      <c r="H18" s="59"/>
      <c r="I18" s="60"/>
    </row>
    <row r="19" spans="1:9" ht="24" customHeight="1" thickBot="1" x14ac:dyDescent="0.3">
      <c r="A19" s="7"/>
      <c r="B19" s="155"/>
      <c r="C19" s="156"/>
      <c r="D19" s="156"/>
      <c r="E19" s="157"/>
      <c r="F19" s="158"/>
      <c r="G19" s="159"/>
      <c r="H19" s="159"/>
      <c r="I19" s="160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5400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7200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9000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10800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12600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14400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16200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18000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19800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21600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23400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25200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27000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28800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30600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32400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34200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36000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37800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12060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6048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720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4248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3564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10296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12060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42120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18360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1836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4590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18072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36108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30096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36115.199999999997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6048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6048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42120</v>
      </c>
      <c r="G67" s="68"/>
      <c r="H67" s="68"/>
      <c r="I67" s="69"/>
    </row>
    <row r="68" spans="1:9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B71" s="52" t="s">
        <v>170</v>
      </c>
      <c r="C71" s="96"/>
      <c r="D71" s="96"/>
      <c r="E71" s="97"/>
      <c r="F71" s="67">
        <v>7092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30096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9216</v>
      </c>
      <c r="G73" s="68"/>
      <c r="H73" s="68"/>
      <c r="I73" s="69"/>
    </row>
    <row r="74" spans="1:9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9"/>
    </row>
    <row r="75" spans="1:9" ht="36" customHeight="1" x14ac:dyDescent="0.25">
      <c r="B75" s="84" t="s">
        <v>174</v>
      </c>
      <c r="C75" s="85"/>
      <c r="D75" s="85"/>
      <c r="E75" s="86"/>
      <c r="F75" s="67">
        <v>27000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24030</v>
      </c>
      <c r="G76" s="68"/>
      <c r="H76" s="68"/>
      <c r="I76" s="69"/>
    </row>
    <row r="77" spans="1:9" ht="36" customHeight="1" x14ac:dyDescent="0.25">
      <c r="A77" s="132" t="s">
        <v>113</v>
      </c>
      <c r="B77" s="78" t="s">
        <v>212</v>
      </c>
      <c r="C77" s="79"/>
      <c r="D77" s="79"/>
      <c r="E77" s="36"/>
      <c r="F77" s="67">
        <v>25920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51120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42480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50976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8640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8640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59040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42480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12960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B93" s="18" t="s">
        <v>192</v>
      </c>
      <c r="C93" s="19"/>
      <c r="D93" s="19"/>
      <c r="E93" s="20"/>
      <c r="F93" s="110"/>
      <c r="G93" s="111"/>
      <c r="H93" s="111"/>
      <c r="I93" s="112"/>
    </row>
    <row r="94" spans="1:9" ht="36" customHeight="1" x14ac:dyDescent="0.25">
      <c r="A94" s="132" t="s">
        <v>111</v>
      </c>
      <c r="B94" s="76" t="s">
        <v>223</v>
      </c>
      <c r="C94" s="77"/>
      <c r="D94" s="77"/>
      <c r="E94" s="54"/>
      <c r="F94" s="67">
        <v>17352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16380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8856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24480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23040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12960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17352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72" customFormat="1" ht="27" customHeight="1" x14ac:dyDescent="0.25">
      <c r="A110" s="132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/>
  </sheetData>
  <sheetProtection selectLockedCells="1" selectUnlockedCells="1"/>
  <mergeCells count="213">
    <mergeCell ref="B111:I111"/>
    <mergeCell ref="B107:E107"/>
    <mergeCell ref="F107:I107"/>
    <mergeCell ref="B108:E108"/>
    <mergeCell ref="F108:I108"/>
    <mergeCell ref="B109:I109"/>
    <mergeCell ref="B110:I110"/>
    <mergeCell ref="B104:E104"/>
    <mergeCell ref="F104:I104"/>
    <mergeCell ref="B105:E105"/>
    <mergeCell ref="F105:I105"/>
    <mergeCell ref="B106:E106"/>
    <mergeCell ref="F106:I106"/>
    <mergeCell ref="B100:E100"/>
    <mergeCell ref="F100:I100"/>
    <mergeCell ref="B101:E101"/>
    <mergeCell ref="F101:I101"/>
    <mergeCell ref="B102:I102"/>
    <mergeCell ref="B103:E103"/>
    <mergeCell ref="F103:I103"/>
    <mergeCell ref="B97:E97"/>
    <mergeCell ref="F97:I97"/>
    <mergeCell ref="B98:E98"/>
    <mergeCell ref="F98:I98"/>
    <mergeCell ref="B99:E99"/>
    <mergeCell ref="F99:I99"/>
    <mergeCell ref="B94:E94"/>
    <mergeCell ref="F94:I94"/>
    <mergeCell ref="B95:E95"/>
    <mergeCell ref="F95:I95"/>
    <mergeCell ref="B96:E96"/>
    <mergeCell ref="F96:I96"/>
    <mergeCell ref="B91:E91"/>
    <mergeCell ref="F91:I91"/>
    <mergeCell ref="B92:E92"/>
    <mergeCell ref="F92:I92"/>
    <mergeCell ref="B93:E93"/>
    <mergeCell ref="F93:I93"/>
    <mergeCell ref="B88:E88"/>
    <mergeCell ref="F88:I88"/>
    <mergeCell ref="B89:E89"/>
    <mergeCell ref="F89:I89"/>
    <mergeCell ref="B90:E90"/>
    <mergeCell ref="F90:I90"/>
    <mergeCell ref="B85:E85"/>
    <mergeCell ref="F85:I85"/>
    <mergeCell ref="B86:E86"/>
    <mergeCell ref="F86:I86"/>
    <mergeCell ref="B87:E87"/>
    <mergeCell ref="F87:I87"/>
    <mergeCell ref="B82:E82"/>
    <mergeCell ref="F82:I82"/>
    <mergeCell ref="B83:E83"/>
    <mergeCell ref="F83:I83"/>
    <mergeCell ref="B84:E84"/>
    <mergeCell ref="F84:I84"/>
    <mergeCell ref="B79:E79"/>
    <mergeCell ref="F79:I79"/>
    <mergeCell ref="B80:E80"/>
    <mergeCell ref="F80:I80"/>
    <mergeCell ref="B81:E81"/>
    <mergeCell ref="F81:I81"/>
    <mergeCell ref="B76:E76"/>
    <mergeCell ref="F76:I76"/>
    <mergeCell ref="B77:E77"/>
    <mergeCell ref="F77:I77"/>
    <mergeCell ref="B78:E78"/>
    <mergeCell ref="F78:I78"/>
    <mergeCell ref="B73:E73"/>
    <mergeCell ref="F73:I73"/>
    <mergeCell ref="B74:E74"/>
    <mergeCell ref="F74:I74"/>
    <mergeCell ref="B75:E75"/>
    <mergeCell ref="F75:I75"/>
    <mergeCell ref="B70:E70"/>
    <mergeCell ref="F70:I70"/>
    <mergeCell ref="B71:E71"/>
    <mergeCell ref="F71:I71"/>
    <mergeCell ref="B72:E72"/>
    <mergeCell ref="F72:I72"/>
    <mergeCell ref="B67:E67"/>
    <mergeCell ref="F67:I67"/>
    <mergeCell ref="B68:E68"/>
    <mergeCell ref="F68:I68"/>
    <mergeCell ref="B69:E69"/>
    <mergeCell ref="F69:I69"/>
    <mergeCell ref="B64:E64"/>
    <mergeCell ref="F64:I64"/>
    <mergeCell ref="B65:E65"/>
    <mergeCell ref="F65:I65"/>
    <mergeCell ref="B66:E66"/>
    <mergeCell ref="F66:I66"/>
    <mergeCell ref="B61:E61"/>
    <mergeCell ref="F61:I61"/>
    <mergeCell ref="B62:E62"/>
    <mergeCell ref="F62:I62"/>
    <mergeCell ref="B63:E63"/>
    <mergeCell ref="F63:I63"/>
    <mergeCell ref="B58:E58"/>
    <mergeCell ref="F58:I58"/>
    <mergeCell ref="B59:E59"/>
    <mergeCell ref="F59:I59"/>
    <mergeCell ref="B60:E60"/>
    <mergeCell ref="F60:I60"/>
    <mergeCell ref="B55:E55"/>
    <mergeCell ref="F55:I55"/>
    <mergeCell ref="B56:E56"/>
    <mergeCell ref="F56:I56"/>
    <mergeCell ref="B57:E57"/>
    <mergeCell ref="F57:I57"/>
    <mergeCell ref="B52:E52"/>
    <mergeCell ref="F52:I52"/>
    <mergeCell ref="B53:E53"/>
    <mergeCell ref="F53:I53"/>
    <mergeCell ref="B54:E54"/>
    <mergeCell ref="F54:I54"/>
    <mergeCell ref="B49:E49"/>
    <mergeCell ref="F49:I49"/>
    <mergeCell ref="B50:E50"/>
    <mergeCell ref="F50:I50"/>
    <mergeCell ref="B51:E51"/>
    <mergeCell ref="F51:I51"/>
    <mergeCell ref="B46:E46"/>
    <mergeCell ref="F46:I46"/>
    <mergeCell ref="B47:E47"/>
    <mergeCell ref="F47:I47"/>
    <mergeCell ref="B48:E48"/>
    <mergeCell ref="F48:I48"/>
    <mergeCell ref="B43:E43"/>
    <mergeCell ref="F43:I43"/>
    <mergeCell ref="B44:E44"/>
    <mergeCell ref="F44:I44"/>
    <mergeCell ref="B45:E45"/>
    <mergeCell ref="F45:I45"/>
    <mergeCell ref="B40:E40"/>
    <mergeCell ref="F40:I40"/>
    <mergeCell ref="B41:E41"/>
    <mergeCell ref="F41:I41"/>
    <mergeCell ref="B42:E42"/>
    <mergeCell ref="F42:I42"/>
    <mergeCell ref="B37:E37"/>
    <mergeCell ref="F37:I37"/>
    <mergeCell ref="B38:E38"/>
    <mergeCell ref="F38:I38"/>
    <mergeCell ref="B39:E39"/>
    <mergeCell ref="F39:I39"/>
    <mergeCell ref="B34:E34"/>
    <mergeCell ref="F34:I34"/>
    <mergeCell ref="B35:E35"/>
    <mergeCell ref="F35:I35"/>
    <mergeCell ref="B36:E36"/>
    <mergeCell ref="F36:I36"/>
    <mergeCell ref="B31:E31"/>
    <mergeCell ref="F31:I31"/>
    <mergeCell ref="B32:E32"/>
    <mergeCell ref="F32:I32"/>
    <mergeCell ref="B33:E33"/>
    <mergeCell ref="F33:I33"/>
    <mergeCell ref="B28:E28"/>
    <mergeCell ref="F28:I28"/>
    <mergeCell ref="B29:E29"/>
    <mergeCell ref="F29:I29"/>
    <mergeCell ref="B30:E30"/>
    <mergeCell ref="F30:I30"/>
    <mergeCell ref="B25:E25"/>
    <mergeCell ref="F25:I25"/>
    <mergeCell ref="B26:E26"/>
    <mergeCell ref="F26:I26"/>
    <mergeCell ref="B27:E27"/>
    <mergeCell ref="F27:I27"/>
    <mergeCell ref="B22:E22"/>
    <mergeCell ref="F22:I22"/>
    <mergeCell ref="B23:E23"/>
    <mergeCell ref="F23:I23"/>
    <mergeCell ref="B24:E24"/>
    <mergeCell ref="F24:I24"/>
    <mergeCell ref="B19:E19"/>
    <mergeCell ref="F19:I19"/>
    <mergeCell ref="B20:E20"/>
    <mergeCell ref="F20:I20"/>
    <mergeCell ref="B21:E21"/>
    <mergeCell ref="F21:I21"/>
    <mergeCell ref="B16:E16"/>
    <mergeCell ref="F16:I16"/>
    <mergeCell ref="B17:E17"/>
    <mergeCell ref="F17:I17"/>
    <mergeCell ref="B18:E18"/>
    <mergeCell ref="F18:I18"/>
    <mergeCell ref="B13:E13"/>
    <mergeCell ref="F13:I13"/>
    <mergeCell ref="B14:E14"/>
    <mergeCell ref="F14:I14"/>
    <mergeCell ref="B15:E15"/>
    <mergeCell ref="F15:I15"/>
    <mergeCell ref="B9:E9"/>
    <mergeCell ref="F9:I9"/>
    <mergeCell ref="B10:E10"/>
    <mergeCell ref="B11:E11"/>
    <mergeCell ref="F11:I11"/>
    <mergeCell ref="B12:E12"/>
    <mergeCell ref="F12:I12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G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2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6" width="24.7109375" style="131" customWidth="1"/>
    <col min="7" max="7" width="63.5703125" style="131" customWidth="1"/>
    <col min="8" max="16384" width="9.140625" style="9"/>
  </cols>
  <sheetData>
    <row r="1" spans="1:7" ht="36" customHeight="1" x14ac:dyDescent="0.25">
      <c r="B1" s="8" t="s">
        <v>101</v>
      </c>
      <c r="C1" s="8"/>
      <c r="D1" s="8"/>
      <c r="E1" s="8"/>
      <c r="F1" s="8"/>
      <c r="G1" s="8"/>
    </row>
    <row r="2" spans="1:7" s="13" customFormat="1" ht="54" customHeight="1" x14ac:dyDescent="0.25">
      <c r="A2" s="10"/>
      <c r="B2" s="173" t="s">
        <v>5</v>
      </c>
      <c r="C2" s="173"/>
      <c r="D2" s="173"/>
      <c r="E2" s="173"/>
      <c r="F2" s="173"/>
      <c r="G2" s="173"/>
    </row>
    <row r="3" spans="1:7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</row>
    <row r="4" spans="1:7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</row>
    <row r="5" spans="1:7" ht="54" customHeight="1" thickBot="1" x14ac:dyDescent="0.3">
      <c r="B5" s="18" t="s">
        <v>104</v>
      </c>
      <c r="C5" s="19"/>
      <c r="D5" s="19"/>
      <c r="E5" s="20"/>
      <c r="F5" s="174"/>
      <c r="G5" s="21"/>
    </row>
    <row r="6" spans="1:7" ht="54" customHeight="1" thickBot="1" x14ac:dyDescent="0.3">
      <c r="B6" s="23" t="s">
        <v>105</v>
      </c>
      <c r="C6" s="24"/>
      <c r="D6" s="24"/>
      <c r="E6" s="25"/>
      <c r="F6" s="175"/>
      <c r="G6" s="176"/>
    </row>
    <row r="7" spans="1:7" ht="24" customHeight="1" thickBot="1" x14ac:dyDescent="0.3">
      <c r="B7" s="137"/>
      <c r="C7" s="138"/>
      <c r="D7" s="138"/>
      <c r="E7" s="139"/>
      <c r="F7" s="177"/>
      <c r="G7" s="40"/>
    </row>
    <row r="8" spans="1:7" ht="36" customHeight="1" x14ac:dyDescent="0.25">
      <c r="A8" s="7" t="s">
        <v>111</v>
      </c>
      <c r="B8" s="30" t="s">
        <v>112</v>
      </c>
      <c r="C8" s="31"/>
      <c r="D8" s="31"/>
      <c r="E8" s="32"/>
      <c r="F8" s="178">
        <v>15012</v>
      </c>
      <c r="G8" s="179"/>
    </row>
    <row r="9" spans="1:7" ht="36" customHeight="1" thickBot="1" x14ac:dyDescent="0.3">
      <c r="A9" s="7" t="s">
        <v>113</v>
      </c>
      <c r="B9" s="34" t="s">
        <v>114</v>
      </c>
      <c r="C9" s="35"/>
      <c r="D9" s="35"/>
      <c r="E9" s="36"/>
      <c r="F9" s="180">
        <v>21024</v>
      </c>
      <c r="G9" s="181"/>
    </row>
    <row r="10" spans="1:7" ht="36" customHeight="1" thickBot="1" x14ac:dyDescent="0.3">
      <c r="B10" s="27"/>
      <c r="C10" s="38"/>
      <c r="D10" s="38"/>
      <c r="E10" s="39"/>
      <c r="F10" s="177"/>
      <c r="G10" s="40"/>
    </row>
    <row r="11" spans="1:7" ht="36" customHeight="1" x14ac:dyDescent="0.25">
      <c r="A11" s="7" t="s">
        <v>111</v>
      </c>
      <c r="B11" s="30" t="s">
        <v>115</v>
      </c>
      <c r="C11" s="31"/>
      <c r="D11" s="31"/>
      <c r="E11" s="32"/>
      <c r="F11" s="178">
        <v>16524</v>
      </c>
      <c r="G11" s="179"/>
    </row>
    <row r="12" spans="1:7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180">
        <v>23184</v>
      </c>
      <c r="G12" s="181"/>
    </row>
    <row r="13" spans="1:7" ht="24" customHeight="1" thickBot="1" x14ac:dyDescent="0.3">
      <c r="B13" s="27"/>
      <c r="C13" s="38"/>
      <c r="D13" s="38"/>
      <c r="E13" s="39"/>
      <c r="F13" s="177"/>
      <c r="G13" s="40"/>
    </row>
    <row r="14" spans="1:7" ht="36" customHeight="1" x14ac:dyDescent="0.25">
      <c r="A14" s="7" t="s">
        <v>111</v>
      </c>
      <c r="B14" s="30" t="s">
        <v>117</v>
      </c>
      <c r="C14" s="31"/>
      <c r="D14" s="31"/>
      <c r="E14" s="32"/>
      <c r="F14" s="182">
        <v>3240</v>
      </c>
      <c r="G14" s="183"/>
    </row>
    <row r="15" spans="1:7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184">
        <v>5040</v>
      </c>
      <c r="G15" s="185"/>
    </row>
    <row r="16" spans="1:7" ht="24" customHeight="1" thickBot="1" x14ac:dyDescent="0.3">
      <c r="B16" s="27"/>
      <c r="C16" s="38"/>
      <c r="D16" s="38"/>
      <c r="E16" s="39"/>
      <c r="F16" s="177"/>
      <c r="G16" s="40"/>
    </row>
    <row r="17" spans="1:7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900</v>
      </c>
      <c r="G17" s="183"/>
    </row>
    <row r="18" spans="1:7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1296</v>
      </c>
      <c r="G18" s="67"/>
    </row>
    <row r="19" spans="1:7" ht="24" customHeight="1" thickBot="1" x14ac:dyDescent="0.3">
      <c r="B19" s="27"/>
      <c r="C19" s="38"/>
      <c r="D19" s="38"/>
      <c r="E19" s="39"/>
      <c r="F19" s="177"/>
      <c r="G19" s="40"/>
    </row>
    <row r="20" spans="1:7" ht="36" customHeight="1" thickBot="1" x14ac:dyDescent="0.3">
      <c r="B20" s="61" t="s">
        <v>121</v>
      </c>
      <c r="C20" s="62"/>
      <c r="D20" s="62"/>
      <c r="E20" s="63"/>
      <c r="F20" s="187" t="str">
        <f>"Цена от "&amp;MIN($F$21:F40)&amp;" до "&amp;MAX($F$21:F40)</f>
        <v>Цена от 2520 до 50400</v>
      </c>
      <c r="G20" s="188"/>
    </row>
    <row r="21" spans="1:7" ht="36" customHeight="1" outlineLevel="1" x14ac:dyDescent="0.25">
      <c r="B21" s="52" t="s">
        <v>122</v>
      </c>
      <c r="C21" s="53"/>
      <c r="D21" s="53"/>
      <c r="E21" s="54"/>
      <c r="F21" s="189">
        <v>2520</v>
      </c>
      <c r="G21" s="190"/>
    </row>
    <row r="22" spans="1:7" ht="36" customHeight="1" outlineLevel="1" x14ac:dyDescent="0.25">
      <c r="B22" s="52" t="s">
        <v>123</v>
      </c>
      <c r="C22" s="53"/>
      <c r="D22" s="53"/>
      <c r="E22" s="54"/>
      <c r="F22" s="186">
        <v>5040</v>
      </c>
      <c r="G22" s="67"/>
    </row>
    <row r="23" spans="1:7" ht="36" customHeight="1" outlineLevel="1" x14ac:dyDescent="0.25">
      <c r="B23" s="52" t="s">
        <v>124</v>
      </c>
      <c r="C23" s="53"/>
      <c r="D23" s="53"/>
      <c r="E23" s="54"/>
      <c r="F23" s="186">
        <v>7560</v>
      </c>
      <c r="G23" s="67"/>
    </row>
    <row r="24" spans="1:7" ht="36" customHeight="1" outlineLevel="1" x14ac:dyDescent="0.25">
      <c r="B24" s="52" t="s">
        <v>125</v>
      </c>
      <c r="C24" s="53"/>
      <c r="D24" s="53"/>
      <c r="E24" s="54"/>
      <c r="F24" s="186">
        <v>10080</v>
      </c>
      <c r="G24" s="67"/>
    </row>
    <row r="25" spans="1:7" ht="36" customHeight="1" outlineLevel="1" x14ac:dyDescent="0.25">
      <c r="B25" s="52" t="s">
        <v>126</v>
      </c>
      <c r="C25" s="53"/>
      <c r="D25" s="53"/>
      <c r="E25" s="54"/>
      <c r="F25" s="186">
        <v>12600</v>
      </c>
      <c r="G25" s="67"/>
    </row>
    <row r="26" spans="1:7" ht="36" customHeight="1" outlineLevel="1" x14ac:dyDescent="0.25">
      <c r="B26" s="52" t="s">
        <v>127</v>
      </c>
      <c r="C26" s="53"/>
      <c r="D26" s="53"/>
      <c r="E26" s="54"/>
      <c r="F26" s="186">
        <v>15120</v>
      </c>
      <c r="G26" s="67"/>
    </row>
    <row r="27" spans="1:7" ht="36" customHeight="1" outlineLevel="1" x14ac:dyDescent="0.25">
      <c r="B27" s="52" t="s">
        <v>128</v>
      </c>
      <c r="C27" s="53"/>
      <c r="D27" s="53"/>
      <c r="E27" s="54"/>
      <c r="F27" s="186">
        <v>17640</v>
      </c>
      <c r="G27" s="67"/>
    </row>
    <row r="28" spans="1:7" ht="36" customHeight="1" outlineLevel="1" x14ac:dyDescent="0.25">
      <c r="B28" s="52" t="s">
        <v>129</v>
      </c>
      <c r="C28" s="53"/>
      <c r="D28" s="53"/>
      <c r="E28" s="54"/>
      <c r="F28" s="186">
        <v>20160</v>
      </c>
      <c r="G28" s="67"/>
    </row>
    <row r="29" spans="1:7" ht="36" customHeight="1" outlineLevel="1" x14ac:dyDescent="0.25">
      <c r="B29" s="52" t="s">
        <v>130</v>
      </c>
      <c r="C29" s="53"/>
      <c r="D29" s="53"/>
      <c r="E29" s="54"/>
      <c r="F29" s="186">
        <v>22680</v>
      </c>
      <c r="G29" s="67"/>
    </row>
    <row r="30" spans="1:7" ht="36" customHeight="1" outlineLevel="1" x14ac:dyDescent="0.25">
      <c r="B30" s="52" t="s">
        <v>131</v>
      </c>
      <c r="C30" s="53"/>
      <c r="D30" s="53"/>
      <c r="E30" s="54"/>
      <c r="F30" s="186">
        <v>25200</v>
      </c>
      <c r="G30" s="67"/>
    </row>
    <row r="31" spans="1:7" ht="36" customHeight="1" outlineLevel="1" x14ac:dyDescent="0.25">
      <c r="B31" s="52" t="s">
        <v>132</v>
      </c>
      <c r="C31" s="53"/>
      <c r="D31" s="53"/>
      <c r="E31" s="54"/>
      <c r="F31" s="186">
        <v>27720</v>
      </c>
      <c r="G31" s="67"/>
    </row>
    <row r="32" spans="1:7" ht="36" customHeight="1" outlineLevel="1" x14ac:dyDescent="0.25">
      <c r="B32" s="52" t="s">
        <v>133</v>
      </c>
      <c r="C32" s="53"/>
      <c r="D32" s="53"/>
      <c r="E32" s="54"/>
      <c r="F32" s="186">
        <v>30240</v>
      </c>
      <c r="G32" s="67"/>
    </row>
    <row r="33" spans="2:7" ht="36" customHeight="1" outlineLevel="1" x14ac:dyDescent="0.25">
      <c r="B33" s="52" t="s">
        <v>134</v>
      </c>
      <c r="C33" s="53"/>
      <c r="D33" s="53"/>
      <c r="E33" s="54"/>
      <c r="F33" s="186">
        <v>32760</v>
      </c>
      <c r="G33" s="67"/>
    </row>
    <row r="34" spans="2:7" ht="36" customHeight="1" outlineLevel="1" x14ac:dyDescent="0.25">
      <c r="B34" s="52" t="s">
        <v>135</v>
      </c>
      <c r="C34" s="53"/>
      <c r="D34" s="53"/>
      <c r="E34" s="54"/>
      <c r="F34" s="186">
        <v>35280</v>
      </c>
      <c r="G34" s="67"/>
    </row>
    <row r="35" spans="2:7" ht="36" customHeight="1" outlineLevel="1" x14ac:dyDescent="0.25">
      <c r="B35" s="52" t="s">
        <v>136</v>
      </c>
      <c r="C35" s="53"/>
      <c r="D35" s="53"/>
      <c r="E35" s="54"/>
      <c r="F35" s="186">
        <v>37800</v>
      </c>
      <c r="G35" s="67"/>
    </row>
    <row r="36" spans="2:7" ht="36" customHeight="1" outlineLevel="1" x14ac:dyDescent="0.25">
      <c r="B36" s="52" t="s">
        <v>137</v>
      </c>
      <c r="C36" s="53"/>
      <c r="D36" s="53"/>
      <c r="E36" s="54"/>
      <c r="F36" s="186">
        <v>40320</v>
      </c>
      <c r="G36" s="67"/>
    </row>
    <row r="37" spans="2:7" ht="36" customHeight="1" outlineLevel="1" x14ac:dyDescent="0.25">
      <c r="B37" s="52" t="s">
        <v>138</v>
      </c>
      <c r="C37" s="53"/>
      <c r="D37" s="53"/>
      <c r="E37" s="54"/>
      <c r="F37" s="186">
        <v>42840</v>
      </c>
      <c r="G37" s="67"/>
    </row>
    <row r="38" spans="2:7" ht="36" customHeight="1" outlineLevel="1" x14ac:dyDescent="0.25">
      <c r="B38" s="52" t="s">
        <v>139</v>
      </c>
      <c r="C38" s="53"/>
      <c r="D38" s="53"/>
      <c r="E38" s="54"/>
      <c r="F38" s="186">
        <v>45360</v>
      </c>
      <c r="G38" s="67"/>
    </row>
    <row r="39" spans="2:7" ht="36" customHeight="1" outlineLevel="1" x14ac:dyDescent="0.25">
      <c r="B39" s="52" t="s">
        <v>140</v>
      </c>
      <c r="C39" s="53"/>
      <c r="D39" s="53"/>
      <c r="E39" s="54"/>
      <c r="F39" s="186">
        <v>47880</v>
      </c>
      <c r="G39" s="67"/>
    </row>
    <row r="40" spans="2:7" ht="36" customHeight="1" outlineLevel="1" thickBot="1" x14ac:dyDescent="0.3">
      <c r="B40" s="52" t="s">
        <v>141</v>
      </c>
      <c r="C40" s="53"/>
      <c r="D40" s="53"/>
      <c r="E40" s="54"/>
      <c r="F40" s="186">
        <v>50400</v>
      </c>
      <c r="G40" s="67"/>
    </row>
    <row r="41" spans="2:7" ht="36" customHeight="1" thickBot="1" x14ac:dyDescent="0.3">
      <c r="B41" s="70" t="s">
        <v>142</v>
      </c>
      <c r="C41" s="71"/>
      <c r="D41" s="71"/>
      <c r="E41" s="72"/>
      <c r="F41" s="191" t="str">
        <f>"Цена от "&amp;MIN(F42:F51)&amp;" до "&amp;MAX(F42:F51)</f>
        <v>Цена от 1080 до 12960</v>
      </c>
      <c r="G41" s="73"/>
    </row>
    <row r="42" spans="2:7" ht="36" customHeight="1" x14ac:dyDescent="0.25">
      <c r="B42" s="76" t="s">
        <v>143</v>
      </c>
      <c r="C42" s="77"/>
      <c r="D42" s="77"/>
      <c r="E42" s="54"/>
      <c r="F42" s="189">
        <v>1512</v>
      </c>
      <c r="G42" s="190"/>
    </row>
    <row r="43" spans="2:7" ht="36" customHeight="1" x14ac:dyDescent="0.25">
      <c r="B43" s="76" t="s">
        <v>210</v>
      </c>
      <c r="C43" s="77"/>
      <c r="D43" s="77"/>
      <c r="E43" s="54"/>
      <c r="F43" s="186">
        <v>1080</v>
      </c>
      <c r="G43" s="67"/>
    </row>
    <row r="44" spans="2:7" ht="36" customHeight="1" x14ac:dyDescent="0.25">
      <c r="B44" s="78" t="s">
        <v>145</v>
      </c>
      <c r="C44" s="79"/>
      <c r="D44" s="79"/>
      <c r="E44" s="36"/>
      <c r="F44" s="186">
        <v>3600</v>
      </c>
      <c r="G44" s="67"/>
    </row>
    <row r="45" spans="2:7" ht="36" customHeight="1" x14ac:dyDescent="0.25">
      <c r="B45" s="76" t="s">
        <v>146</v>
      </c>
      <c r="C45" s="77"/>
      <c r="D45" s="77"/>
      <c r="E45" s="54"/>
      <c r="F45" s="186">
        <v>1080</v>
      </c>
      <c r="G45" s="67"/>
    </row>
    <row r="46" spans="2:7" ht="36" customHeight="1" x14ac:dyDescent="0.25">
      <c r="B46" s="76" t="s">
        <v>147</v>
      </c>
      <c r="C46" s="77"/>
      <c r="D46" s="77"/>
      <c r="E46" s="54"/>
      <c r="F46" s="186">
        <v>1440</v>
      </c>
      <c r="G46" s="67"/>
    </row>
    <row r="47" spans="2:7" ht="36" customHeight="1" x14ac:dyDescent="0.25">
      <c r="B47" s="76" t="s">
        <v>148</v>
      </c>
      <c r="C47" s="77"/>
      <c r="D47" s="77"/>
      <c r="E47" s="54"/>
      <c r="F47" s="186">
        <v>1080</v>
      </c>
      <c r="G47" s="67"/>
    </row>
    <row r="48" spans="2:7" ht="36" customHeight="1" x14ac:dyDescent="0.25">
      <c r="B48" s="76" t="s">
        <v>149</v>
      </c>
      <c r="C48" s="77"/>
      <c r="D48" s="77"/>
      <c r="E48" s="54"/>
      <c r="F48" s="186">
        <v>1080</v>
      </c>
      <c r="G48" s="67"/>
    </row>
    <row r="49" spans="1:7" ht="36" customHeight="1" x14ac:dyDescent="0.25">
      <c r="B49" s="76" t="s">
        <v>150</v>
      </c>
      <c r="C49" s="77"/>
      <c r="D49" s="77"/>
      <c r="E49" s="54"/>
      <c r="F49" s="186">
        <v>2160</v>
      </c>
      <c r="G49" s="67"/>
    </row>
    <row r="50" spans="1:7" ht="36" customHeight="1" x14ac:dyDescent="0.25">
      <c r="B50" s="76" t="s">
        <v>151</v>
      </c>
      <c r="C50" s="77"/>
      <c r="D50" s="77"/>
      <c r="E50" s="54"/>
      <c r="F50" s="186">
        <v>3240</v>
      </c>
      <c r="G50" s="67"/>
    </row>
    <row r="51" spans="1:7" ht="36" customHeight="1" thickBot="1" x14ac:dyDescent="0.3">
      <c r="B51" s="76" t="s">
        <v>152</v>
      </c>
      <c r="C51" s="77"/>
      <c r="D51" s="77"/>
      <c r="E51" s="54"/>
      <c r="F51" s="192">
        <v>12960</v>
      </c>
      <c r="G51" s="193"/>
    </row>
    <row r="52" spans="1:7" ht="24" customHeight="1" thickBot="1" x14ac:dyDescent="0.3">
      <c r="B52" s="27"/>
      <c r="C52" s="38"/>
      <c r="D52" s="38"/>
      <c r="E52" s="39"/>
      <c r="F52" s="40" t="s">
        <v>153</v>
      </c>
      <c r="G52" s="41"/>
    </row>
    <row r="53" spans="1:7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</row>
    <row r="54" spans="1:7" ht="54" customHeight="1" thickBot="1" x14ac:dyDescent="0.3">
      <c r="B54" s="194" t="s">
        <v>211</v>
      </c>
      <c r="C54" s="195"/>
      <c r="D54" s="195"/>
      <c r="E54" s="196"/>
      <c r="F54" s="197" t="str">
        <f>"Цена от "&amp;MIN(F56,F60:G61,F94,F62:G73)&amp;" до "&amp;MAX(F56,F60:G61,F94,F62:G73)</f>
        <v>Цена от 1440 до 27648</v>
      </c>
      <c r="G54" s="198"/>
    </row>
    <row r="55" spans="1:7" ht="24" customHeight="1" thickBot="1" x14ac:dyDescent="0.3">
      <c r="B55" s="27"/>
      <c r="C55" s="38"/>
      <c r="D55" s="38"/>
      <c r="E55" s="39"/>
      <c r="F55" s="177"/>
      <c r="G55" s="40"/>
    </row>
    <row r="56" spans="1:7" ht="36" customHeight="1" x14ac:dyDescent="0.25">
      <c r="B56" s="76" t="s">
        <v>156</v>
      </c>
      <c r="C56" s="77"/>
      <c r="D56" s="77"/>
      <c r="E56" s="54"/>
      <c r="F56" s="182">
        <v>7560</v>
      </c>
      <c r="G56" s="183"/>
    </row>
    <row r="57" spans="1:7" ht="36" customHeight="1" thickBot="1" x14ac:dyDescent="0.3">
      <c r="B57" s="84" t="s">
        <v>157</v>
      </c>
      <c r="C57" s="85"/>
      <c r="D57" s="85"/>
      <c r="E57" s="86"/>
      <c r="F57" s="184">
        <v>756</v>
      </c>
      <c r="G57" s="185"/>
    </row>
    <row r="58" spans="1:7" ht="36" customHeight="1" thickBot="1" x14ac:dyDescent="0.3">
      <c r="B58" s="84" t="s">
        <v>158</v>
      </c>
      <c r="C58" s="85"/>
      <c r="D58" s="85"/>
      <c r="E58" s="86"/>
      <c r="F58" s="184">
        <v>1890</v>
      </c>
      <c r="G58" s="185"/>
    </row>
    <row r="59" spans="1:7" ht="24" customHeight="1" thickBot="1" x14ac:dyDescent="0.3">
      <c r="B59" s="27"/>
      <c r="C59" s="38"/>
      <c r="D59" s="38"/>
      <c r="E59" s="39"/>
      <c r="F59" s="177"/>
      <c r="G59" s="40"/>
    </row>
    <row r="60" spans="1:7" ht="36" customHeight="1" x14ac:dyDescent="0.25">
      <c r="A60" s="7" t="s">
        <v>111</v>
      </c>
      <c r="B60" s="78" t="s">
        <v>159</v>
      </c>
      <c r="C60" s="79"/>
      <c r="D60" s="79"/>
      <c r="E60" s="36"/>
      <c r="F60" s="182">
        <v>5040</v>
      </c>
      <c r="G60" s="183"/>
    </row>
    <row r="61" spans="1:7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2520</v>
      </c>
      <c r="G61" s="67"/>
    </row>
    <row r="62" spans="1:7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3240</v>
      </c>
      <c r="G62" s="67"/>
    </row>
    <row r="63" spans="1:7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23040</v>
      </c>
      <c r="G63" s="67"/>
    </row>
    <row r="64" spans="1:7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27648</v>
      </c>
      <c r="G64" s="67"/>
    </row>
    <row r="65" spans="1:7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1440</v>
      </c>
      <c r="G65" s="67"/>
    </row>
    <row r="66" spans="1:7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3240</v>
      </c>
      <c r="G66" s="67"/>
    </row>
    <row r="67" spans="1:7" ht="36" customHeight="1" x14ac:dyDescent="0.25">
      <c r="A67" s="7" t="s">
        <v>111</v>
      </c>
      <c r="B67" s="76" t="s">
        <v>166</v>
      </c>
      <c r="C67" s="77"/>
      <c r="D67" s="77"/>
      <c r="E67" s="54"/>
      <c r="F67" s="186">
        <v>5040</v>
      </c>
      <c r="G67" s="67"/>
    </row>
    <row r="68" spans="1:7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186">
        <v>7200</v>
      </c>
      <c r="G68" s="67"/>
    </row>
    <row r="69" spans="1:7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67"/>
    </row>
    <row r="70" spans="1:7" ht="36" customHeight="1" x14ac:dyDescent="0.25">
      <c r="B70" s="52" t="s">
        <v>169</v>
      </c>
      <c r="C70" s="96"/>
      <c r="D70" s="96"/>
      <c r="E70" s="97"/>
      <c r="F70" s="186">
        <v>11160</v>
      </c>
      <c r="G70" s="67"/>
    </row>
    <row r="71" spans="1:7" ht="36" customHeight="1" x14ac:dyDescent="0.25">
      <c r="B71" s="52" t="s">
        <v>170</v>
      </c>
      <c r="C71" s="96"/>
      <c r="D71" s="96"/>
      <c r="E71" s="97"/>
      <c r="F71" s="186">
        <v>7560</v>
      </c>
      <c r="G71" s="67"/>
    </row>
    <row r="72" spans="1:7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23040</v>
      </c>
      <c r="G72" s="67"/>
    </row>
    <row r="73" spans="1:7" ht="36" customHeight="1" x14ac:dyDescent="0.25">
      <c r="A73" s="7" t="s">
        <v>111</v>
      </c>
      <c r="B73" s="76" t="s">
        <v>172</v>
      </c>
      <c r="C73" s="77"/>
      <c r="D73" s="77"/>
      <c r="E73" s="54"/>
      <c r="F73" s="186">
        <v>6480</v>
      </c>
      <c r="G73" s="67"/>
    </row>
    <row r="74" spans="1:7" ht="36" customHeight="1" x14ac:dyDescent="0.25">
      <c r="B74" s="76" t="s">
        <v>173</v>
      </c>
      <c r="C74" s="77"/>
      <c r="D74" s="77"/>
      <c r="E74" s="54"/>
      <c r="F74" s="186">
        <v>1512</v>
      </c>
      <c r="G74" s="67"/>
    </row>
    <row r="75" spans="1:7" ht="36" customHeight="1" x14ac:dyDescent="0.25">
      <c r="B75" s="76" t="s">
        <v>228</v>
      </c>
      <c r="C75" s="77"/>
      <c r="D75" s="77"/>
      <c r="E75" s="54"/>
      <c r="F75" s="186">
        <v>6030</v>
      </c>
      <c r="G75" s="67"/>
    </row>
    <row r="76" spans="1:7" ht="36" customHeight="1" x14ac:dyDescent="0.25">
      <c r="B76" s="76" t="s">
        <v>175</v>
      </c>
      <c r="C76" s="77"/>
      <c r="D76" s="77"/>
      <c r="E76" s="53"/>
      <c r="F76" s="186">
        <v>6030</v>
      </c>
      <c r="G76" s="67"/>
    </row>
    <row r="77" spans="1:7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7200</v>
      </c>
      <c r="G77" s="67"/>
    </row>
    <row r="78" spans="1:7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3600</v>
      </c>
      <c r="G78" s="67"/>
    </row>
    <row r="79" spans="1:7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5040</v>
      </c>
      <c r="G79" s="67"/>
    </row>
    <row r="80" spans="1:7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32400</v>
      </c>
      <c r="G80" s="67"/>
    </row>
    <row r="81" spans="1:7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38880</v>
      </c>
      <c r="G81" s="67"/>
    </row>
    <row r="82" spans="1:7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2160</v>
      </c>
      <c r="G82" s="67"/>
    </row>
    <row r="83" spans="1:7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5040</v>
      </c>
      <c r="G83" s="67"/>
    </row>
    <row r="84" spans="1:7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7200</v>
      </c>
      <c r="G84" s="67"/>
    </row>
    <row r="85" spans="1:7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67"/>
    </row>
    <row r="86" spans="1:7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32400</v>
      </c>
      <c r="G86" s="67"/>
    </row>
    <row r="87" spans="1:7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4">
        <v>9360</v>
      </c>
      <c r="G87" s="185"/>
    </row>
    <row r="88" spans="1:7" ht="36" customHeight="1" thickBot="1" x14ac:dyDescent="0.3">
      <c r="B88" s="164" t="s">
        <v>187</v>
      </c>
      <c r="C88" s="165"/>
      <c r="D88" s="165"/>
      <c r="E88" s="166"/>
      <c r="F88" s="164"/>
      <c r="G88" s="165"/>
    </row>
    <row r="89" spans="1:7" ht="22.5" customHeight="1" thickBot="1" x14ac:dyDescent="0.3">
      <c r="B89" s="167" t="s">
        <v>188</v>
      </c>
      <c r="C89" s="168"/>
      <c r="D89" s="168"/>
      <c r="E89" s="168"/>
      <c r="F89" s="167"/>
      <c r="G89" s="169"/>
    </row>
    <row r="90" spans="1:7" ht="36" customHeight="1" thickBot="1" x14ac:dyDescent="0.3">
      <c r="B90" s="34" t="s">
        <v>189</v>
      </c>
      <c r="C90" s="170"/>
      <c r="D90" s="170"/>
      <c r="E90" s="171"/>
      <c r="F90" s="199">
        <v>60</v>
      </c>
      <c r="G90" s="200"/>
    </row>
    <row r="91" spans="1:7" ht="36" customHeight="1" thickBot="1" x14ac:dyDescent="0.3">
      <c r="B91" s="76" t="s">
        <v>190</v>
      </c>
      <c r="C91" s="77"/>
      <c r="D91" s="77"/>
      <c r="E91" s="54"/>
      <c r="F91" s="184">
        <v>60</v>
      </c>
      <c r="G91" s="185"/>
    </row>
    <row r="92" spans="1:7" ht="36" customHeight="1" thickBot="1" x14ac:dyDescent="0.3">
      <c r="B92" s="76" t="s">
        <v>191</v>
      </c>
      <c r="C92" s="77"/>
      <c r="D92" s="77"/>
      <c r="E92" s="54"/>
      <c r="F92" s="184">
        <v>120</v>
      </c>
      <c r="G92" s="185"/>
    </row>
    <row r="93" spans="1:7" ht="36" customHeight="1" thickBot="1" x14ac:dyDescent="0.3">
      <c r="B93" s="18" t="s">
        <v>192</v>
      </c>
      <c r="C93" s="19"/>
      <c r="D93" s="19"/>
      <c r="E93" s="20"/>
      <c r="F93" s="110"/>
      <c r="G93" s="111"/>
    </row>
    <row r="94" spans="1:7" ht="36" customHeight="1" x14ac:dyDescent="0.25">
      <c r="A94" s="7" t="s">
        <v>111</v>
      </c>
      <c r="B94" s="76" t="s">
        <v>193</v>
      </c>
      <c r="C94" s="77"/>
      <c r="D94" s="77"/>
      <c r="E94" s="54"/>
      <c r="F94" s="186">
        <v>6480</v>
      </c>
      <c r="G94" s="201"/>
    </row>
    <row r="95" spans="1:7" ht="36" customHeight="1" x14ac:dyDescent="0.25">
      <c r="A95" s="7" t="s">
        <v>111</v>
      </c>
      <c r="B95" s="76" t="s">
        <v>194</v>
      </c>
      <c r="C95" s="77"/>
      <c r="D95" s="77"/>
      <c r="E95" s="54"/>
      <c r="F95" s="186">
        <v>3960</v>
      </c>
      <c r="G95" s="67"/>
    </row>
    <row r="96" spans="1:7" ht="36" customHeight="1" x14ac:dyDescent="0.25">
      <c r="A96" s="7" t="s">
        <v>111</v>
      </c>
      <c r="B96" s="76" t="s">
        <v>195</v>
      </c>
      <c r="C96" s="77"/>
      <c r="D96" s="77"/>
      <c r="E96" s="54"/>
      <c r="F96" s="186">
        <v>1080</v>
      </c>
      <c r="G96" s="67"/>
    </row>
    <row r="97" spans="1:7" ht="36" customHeight="1" x14ac:dyDescent="0.25">
      <c r="A97" s="7" t="s">
        <v>113</v>
      </c>
      <c r="B97" s="76" t="s">
        <v>196</v>
      </c>
      <c r="C97" s="77"/>
      <c r="D97" s="77"/>
      <c r="E97" s="54"/>
      <c r="F97" s="186">
        <v>9360</v>
      </c>
      <c r="G97" s="201"/>
    </row>
    <row r="98" spans="1:7" ht="36" customHeight="1" x14ac:dyDescent="0.25">
      <c r="A98" s="7" t="s">
        <v>113</v>
      </c>
      <c r="B98" s="76" t="s">
        <v>197</v>
      </c>
      <c r="C98" s="77"/>
      <c r="D98" s="77"/>
      <c r="E98" s="54"/>
      <c r="F98" s="186">
        <v>5760</v>
      </c>
      <c r="G98" s="67"/>
    </row>
    <row r="99" spans="1:7" ht="36" customHeight="1" x14ac:dyDescent="0.25">
      <c r="A99" s="7" t="s">
        <v>113</v>
      </c>
      <c r="B99" s="76" t="s">
        <v>198</v>
      </c>
      <c r="C99" s="77"/>
      <c r="D99" s="77"/>
      <c r="E99" s="54"/>
      <c r="F99" s="186">
        <v>2160</v>
      </c>
      <c r="G99" s="67"/>
    </row>
    <row r="100" spans="1:7" ht="36" customHeight="1" thickBot="1" x14ac:dyDescent="0.3">
      <c r="B100" s="76" t="s">
        <v>199</v>
      </c>
      <c r="C100" s="77"/>
      <c r="D100" s="77"/>
      <c r="E100" s="54"/>
      <c r="F100" s="186">
        <v>6480</v>
      </c>
      <c r="G100" s="67"/>
    </row>
    <row r="101" spans="1:7" ht="54" customHeight="1" thickBot="1" x14ac:dyDescent="0.3">
      <c r="B101" s="18" t="s">
        <v>200</v>
      </c>
      <c r="C101" s="19"/>
      <c r="D101" s="19"/>
      <c r="E101" s="20"/>
      <c r="F101" s="202"/>
      <c r="G101" s="110"/>
    </row>
    <row r="102" spans="1:7" ht="28.5" customHeight="1" thickBot="1" x14ac:dyDescent="0.3">
      <c r="B102" s="118" t="s">
        <v>188</v>
      </c>
      <c r="C102" s="119"/>
      <c r="D102" s="119"/>
      <c r="E102" s="119"/>
      <c r="F102" s="119"/>
      <c r="G102" s="119"/>
    </row>
    <row r="103" spans="1:7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</row>
    <row r="104" spans="1:7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</row>
    <row r="105" spans="1:7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</row>
    <row r="106" spans="1:7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</row>
    <row r="107" spans="1:7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</row>
    <row r="108" spans="1:7" ht="24" customHeight="1" thickBot="1" x14ac:dyDescent="0.3">
      <c r="B108" s="27"/>
      <c r="C108" s="38"/>
      <c r="D108" s="38"/>
      <c r="E108" s="39"/>
      <c r="F108" s="177"/>
      <c r="G108" s="40"/>
    </row>
    <row r="109" spans="1:7" ht="18" customHeight="1" x14ac:dyDescent="0.25">
      <c r="B109" s="121"/>
      <c r="C109" s="122"/>
      <c r="D109" s="122"/>
      <c r="E109" s="122"/>
      <c r="F109" s="123"/>
      <c r="G109" s="123"/>
    </row>
    <row r="110" spans="1:7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</row>
    <row r="111" spans="1:7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</row>
    <row r="112" spans="1:7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</row>
    <row r="113" spans="1:7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</row>
    <row r="114" spans="1:7" ht="18" customHeight="1" x14ac:dyDescent="0.25"/>
  </sheetData>
  <sheetProtection selectLockedCells="1" selectUnlockedCells="1"/>
  <mergeCells count="215">
    <mergeCell ref="B110:G110"/>
    <mergeCell ref="B111:G111"/>
    <mergeCell ref="B112:G112"/>
    <mergeCell ref="B113:G113"/>
    <mergeCell ref="B106:E106"/>
    <mergeCell ref="F106:G106"/>
    <mergeCell ref="B107:E107"/>
    <mergeCell ref="F107:G107"/>
    <mergeCell ref="B108:E108"/>
    <mergeCell ref="F108:G108"/>
    <mergeCell ref="B102:G102"/>
    <mergeCell ref="B103:E103"/>
    <mergeCell ref="F103:G103"/>
    <mergeCell ref="B104:E104"/>
    <mergeCell ref="F104:G104"/>
    <mergeCell ref="B105:E105"/>
    <mergeCell ref="F105:G105"/>
    <mergeCell ref="B99:E99"/>
    <mergeCell ref="F99:G99"/>
    <mergeCell ref="B100:E100"/>
    <mergeCell ref="F100:G100"/>
    <mergeCell ref="B101:E101"/>
    <mergeCell ref="F101:G101"/>
    <mergeCell ref="B96:E96"/>
    <mergeCell ref="F96:G96"/>
    <mergeCell ref="B97:E97"/>
    <mergeCell ref="F97:G97"/>
    <mergeCell ref="B98:E98"/>
    <mergeCell ref="F98:G98"/>
    <mergeCell ref="B93:E93"/>
    <mergeCell ref="F93:G93"/>
    <mergeCell ref="B94:E94"/>
    <mergeCell ref="F94:G94"/>
    <mergeCell ref="B95:E95"/>
    <mergeCell ref="F95:G95"/>
    <mergeCell ref="B90:E90"/>
    <mergeCell ref="F90:G90"/>
    <mergeCell ref="B91:E91"/>
    <mergeCell ref="F91:G91"/>
    <mergeCell ref="B92:E92"/>
    <mergeCell ref="F92:G92"/>
    <mergeCell ref="B87:E87"/>
    <mergeCell ref="F87:G87"/>
    <mergeCell ref="B88:E88"/>
    <mergeCell ref="F88:G88"/>
    <mergeCell ref="B89:E89"/>
    <mergeCell ref="F89:G89"/>
    <mergeCell ref="B84:E84"/>
    <mergeCell ref="F84:G84"/>
    <mergeCell ref="B85:E85"/>
    <mergeCell ref="F85:G85"/>
    <mergeCell ref="B86:E86"/>
    <mergeCell ref="F86:G86"/>
    <mergeCell ref="B81:E81"/>
    <mergeCell ref="F81:G81"/>
    <mergeCell ref="B82:E82"/>
    <mergeCell ref="F82:G82"/>
    <mergeCell ref="B83:E83"/>
    <mergeCell ref="F83:G83"/>
    <mergeCell ref="B78:E78"/>
    <mergeCell ref="F78:G78"/>
    <mergeCell ref="B79:E79"/>
    <mergeCell ref="F79:G79"/>
    <mergeCell ref="B80:E80"/>
    <mergeCell ref="F80:G80"/>
    <mergeCell ref="B75:E75"/>
    <mergeCell ref="F75:G75"/>
    <mergeCell ref="B76:E76"/>
    <mergeCell ref="F76:G76"/>
    <mergeCell ref="B77:E77"/>
    <mergeCell ref="F77:G77"/>
    <mergeCell ref="B72:E72"/>
    <mergeCell ref="F72:G72"/>
    <mergeCell ref="B73:E73"/>
    <mergeCell ref="F73:G73"/>
    <mergeCell ref="B74:E74"/>
    <mergeCell ref="F74:G74"/>
    <mergeCell ref="B69:E69"/>
    <mergeCell ref="F69:G69"/>
    <mergeCell ref="B70:E70"/>
    <mergeCell ref="F70:G70"/>
    <mergeCell ref="B71:E71"/>
    <mergeCell ref="F71:G71"/>
    <mergeCell ref="B66:E66"/>
    <mergeCell ref="F66:G66"/>
    <mergeCell ref="B67:E67"/>
    <mergeCell ref="F67:G67"/>
    <mergeCell ref="B68:E68"/>
    <mergeCell ref="F68:G68"/>
    <mergeCell ref="B63:E63"/>
    <mergeCell ref="F63:G63"/>
    <mergeCell ref="B64:E64"/>
    <mergeCell ref="F64:G64"/>
    <mergeCell ref="B65:E65"/>
    <mergeCell ref="F65:G65"/>
    <mergeCell ref="B60:E60"/>
    <mergeCell ref="F60:G60"/>
    <mergeCell ref="B61:E61"/>
    <mergeCell ref="F61:G61"/>
    <mergeCell ref="B62:E62"/>
    <mergeCell ref="F62:G62"/>
    <mergeCell ref="B57:E57"/>
    <mergeCell ref="F57:G57"/>
    <mergeCell ref="B58:E58"/>
    <mergeCell ref="F58:G58"/>
    <mergeCell ref="B59:E59"/>
    <mergeCell ref="F59:G59"/>
    <mergeCell ref="B54:E54"/>
    <mergeCell ref="F54:G54"/>
    <mergeCell ref="B55:E55"/>
    <mergeCell ref="F55:G55"/>
    <mergeCell ref="B56:E56"/>
    <mergeCell ref="F56:G56"/>
    <mergeCell ref="B51:E51"/>
    <mergeCell ref="F51:G51"/>
    <mergeCell ref="B52:E52"/>
    <mergeCell ref="F52:G52"/>
    <mergeCell ref="B53:E53"/>
    <mergeCell ref="F53:G53"/>
    <mergeCell ref="B48:E48"/>
    <mergeCell ref="F48:G48"/>
    <mergeCell ref="B49:E49"/>
    <mergeCell ref="F49:G49"/>
    <mergeCell ref="B50:E50"/>
    <mergeCell ref="F50:G50"/>
    <mergeCell ref="B45:E45"/>
    <mergeCell ref="F45:G45"/>
    <mergeCell ref="B46:E46"/>
    <mergeCell ref="F46:G46"/>
    <mergeCell ref="B47:E47"/>
    <mergeCell ref="F47:G47"/>
    <mergeCell ref="B42:E42"/>
    <mergeCell ref="F42:G42"/>
    <mergeCell ref="B43:E43"/>
    <mergeCell ref="F43:G43"/>
    <mergeCell ref="B44:E44"/>
    <mergeCell ref="F44:G44"/>
    <mergeCell ref="B39:E39"/>
    <mergeCell ref="F39:G39"/>
    <mergeCell ref="B40:E40"/>
    <mergeCell ref="F40:G40"/>
    <mergeCell ref="B41:E41"/>
    <mergeCell ref="F41:G41"/>
    <mergeCell ref="B36:E36"/>
    <mergeCell ref="F36:G36"/>
    <mergeCell ref="B37:E37"/>
    <mergeCell ref="F37:G37"/>
    <mergeCell ref="B38:E38"/>
    <mergeCell ref="F38:G38"/>
    <mergeCell ref="B33:E33"/>
    <mergeCell ref="F33:G33"/>
    <mergeCell ref="B34:E34"/>
    <mergeCell ref="F34:G34"/>
    <mergeCell ref="B35:E35"/>
    <mergeCell ref="F35:G35"/>
    <mergeCell ref="B30:E30"/>
    <mergeCell ref="F30:G30"/>
    <mergeCell ref="B31:E31"/>
    <mergeCell ref="F31:G31"/>
    <mergeCell ref="B32:E32"/>
    <mergeCell ref="F32:G32"/>
    <mergeCell ref="B27:E27"/>
    <mergeCell ref="F27:G27"/>
    <mergeCell ref="B28:E28"/>
    <mergeCell ref="F28:G28"/>
    <mergeCell ref="B29:E29"/>
    <mergeCell ref="F29:G29"/>
    <mergeCell ref="B24:E24"/>
    <mergeCell ref="F24:G24"/>
    <mergeCell ref="B25:E25"/>
    <mergeCell ref="F25:G25"/>
    <mergeCell ref="B26:E26"/>
    <mergeCell ref="F26:G26"/>
    <mergeCell ref="B21:E21"/>
    <mergeCell ref="F21:G21"/>
    <mergeCell ref="B22:E22"/>
    <mergeCell ref="F22:G22"/>
    <mergeCell ref="B23:E23"/>
    <mergeCell ref="F23:G23"/>
    <mergeCell ref="B18:E18"/>
    <mergeCell ref="F18:G18"/>
    <mergeCell ref="B19:E19"/>
    <mergeCell ref="F19:G19"/>
    <mergeCell ref="B20:E20"/>
    <mergeCell ref="F20:G20"/>
    <mergeCell ref="B15:E15"/>
    <mergeCell ref="F15:G15"/>
    <mergeCell ref="B16:E16"/>
    <mergeCell ref="F16:G16"/>
    <mergeCell ref="B17:E17"/>
    <mergeCell ref="F17:G17"/>
    <mergeCell ref="B12:E12"/>
    <mergeCell ref="F12:G12"/>
    <mergeCell ref="B13:E13"/>
    <mergeCell ref="F13:G13"/>
    <mergeCell ref="B14:E14"/>
    <mergeCell ref="F14:G14"/>
    <mergeCell ref="B9:E9"/>
    <mergeCell ref="F9:G9"/>
    <mergeCell ref="B10:E10"/>
    <mergeCell ref="F10:G10"/>
    <mergeCell ref="B11:E11"/>
    <mergeCell ref="F11:G11"/>
    <mergeCell ref="B6:E6"/>
    <mergeCell ref="F6:G6"/>
    <mergeCell ref="B7:E7"/>
    <mergeCell ref="F7:G7"/>
    <mergeCell ref="B8:E8"/>
    <mergeCell ref="F8:G8"/>
    <mergeCell ref="B1:G1"/>
    <mergeCell ref="B2:G2"/>
    <mergeCell ref="B3:E3"/>
    <mergeCell ref="B4:G4"/>
    <mergeCell ref="B5:E5"/>
    <mergeCell ref="F5:G5"/>
  </mergeCells>
  <pageMargins left="0.70866141732283472" right="0.70866141732283472" top="0" bottom="0.74803149606299213" header="0.51181102362204722" footer="0.51181102362204722"/>
  <pageSetup paperSize="9" scale="41" firstPageNumber="0" fitToHeight="50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1" activePane="bottomLeft" state="frozen"/>
      <selection activeCell="B11" sqref="B11:E11"/>
      <selection pane="bottomLeft" activeCell="P45" sqref="P45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customHeight="1" thickBot="1" x14ac:dyDescent="0.3"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11700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83">
        <v>16560</v>
      </c>
      <c r="G15" s="68"/>
      <c r="H15" s="68"/>
      <c r="I15" s="68"/>
      <c r="J15" s="69"/>
    </row>
    <row r="16" spans="1:10" ht="36" customHeight="1" thickBot="1" x14ac:dyDescent="0.3">
      <c r="B16" s="27"/>
      <c r="C16" s="28"/>
      <c r="D16" s="28"/>
      <c r="E16" s="28"/>
      <c r="F16" s="28"/>
      <c r="G16" s="28"/>
      <c r="H16" s="28"/>
      <c r="I16" s="28"/>
      <c r="J16" s="29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2556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3600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5976 до 119520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5976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11952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17928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23904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29880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35856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41832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47808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53784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59760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65736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71712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77688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83664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89640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95616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101592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107568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113544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119520</v>
      </c>
      <c r="G40" s="68"/>
      <c r="H40" s="68"/>
      <c r="I40" s="68"/>
      <c r="J40" s="69"/>
    </row>
    <row r="41" spans="2:10" ht="32.25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2988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2052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31500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25488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93">
        <v>25488</v>
      </c>
      <c r="G51" s="94"/>
      <c r="H51" s="94"/>
      <c r="I51" s="94"/>
      <c r="J51" s="95"/>
    </row>
    <row r="52" spans="1:10" ht="24" customHeight="1" thickBot="1" x14ac:dyDescent="0.3">
      <c r="B52" s="27"/>
      <c r="C52" s="38"/>
      <c r="D52" s="38"/>
      <c r="E52" s="39"/>
      <c r="F52" s="177" t="s">
        <v>153</v>
      </c>
      <c r="G52" s="203"/>
      <c r="H52" s="203"/>
      <c r="I52" s="203"/>
      <c r="J52" s="204"/>
    </row>
    <row r="53" spans="1:10" ht="36" customHeight="1" thickBot="1" x14ac:dyDescent="0.3">
      <c r="B53" s="76" t="s">
        <v>154</v>
      </c>
      <c r="C53" s="77"/>
      <c r="D53" s="77"/>
      <c r="E53" s="54"/>
      <c r="F53" s="80">
        <v>180</v>
      </c>
      <c r="G53" s="81"/>
      <c r="H53" s="81"/>
      <c r="I53" s="81"/>
      <c r="J53" s="82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74700</v>
      </c>
      <c r="G54" s="206"/>
      <c r="H54" s="206"/>
      <c r="I54" s="206"/>
      <c r="J54" s="207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outlineLevel="1" x14ac:dyDescent="0.25"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outlineLevel="1" thickBot="1" x14ac:dyDescent="0.3"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78" t="s">
        <v>159</v>
      </c>
      <c r="C60" s="79"/>
      <c r="D60" s="79"/>
      <c r="E60" s="36"/>
      <c r="F60" s="80">
        <v>28332</v>
      </c>
      <c r="G60" s="81"/>
      <c r="H60" s="81"/>
      <c r="I60" s="81"/>
      <c r="J60" s="82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24120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42390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50868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14868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74700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13860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10908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59472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5688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3780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57060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59760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71712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83520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21081.599999999999</v>
      </c>
      <c r="G94" s="212">
        <f>H94*1.1</f>
        <v>19324.800000000003</v>
      </c>
      <c r="H94" s="212">
        <v>17568</v>
      </c>
      <c r="I94" s="212">
        <f>H94*0.75</f>
        <v>13176</v>
      </c>
      <c r="J94" s="213">
        <f>H94*0.5</f>
        <v>8784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67">
        <v>19908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12492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28080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21081.599999999999</v>
      </c>
      <c r="G100" s="117">
        <f>H100*1.1</f>
        <v>19324.800000000003</v>
      </c>
      <c r="H100" s="117">
        <v>17568</v>
      </c>
      <c r="I100" s="117">
        <f>H100*0.75</f>
        <v>13176</v>
      </c>
      <c r="J100" s="117">
        <f>H100*0.5</f>
        <v>8784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J16"/>
    <mergeCell ref="B17:E17"/>
    <mergeCell ref="F17:J17"/>
    <mergeCell ref="B18:E18"/>
    <mergeCell ref="F18:J18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T51" sqref="T51"/>
    </sheetView>
  </sheetViews>
  <sheetFormatPr defaultColWidth="9.140625" defaultRowHeight="21" outlineLevelRow="1" x14ac:dyDescent="0.25"/>
  <cols>
    <col min="1" max="1" width="17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39484.799999999996</v>
      </c>
      <c r="G8" s="33">
        <f>H8*1.1</f>
        <v>36194.400000000001</v>
      </c>
      <c r="H8" s="33">
        <v>32904</v>
      </c>
      <c r="I8" s="33">
        <f>H8*0.75</f>
        <v>24678</v>
      </c>
      <c r="J8" s="33">
        <f>H8*0.5</f>
        <v>16452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55296</v>
      </c>
      <c r="G9" s="37">
        <f>H9*1.1</f>
        <v>50688.000000000007</v>
      </c>
      <c r="H9" s="37">
        <v>46080</v>
      </c>
      <c r="I9" s="37">
        <f>H9*0.75</f>
        <v>34560</v>
      </c>
      <c r="J9" s="37">
        <f>H9*0.5</f>
        <v>23040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45532.799999999996</v>
      </c>
      <c r="G11" s="33">
        <f>H11*1.1</f>
        <v>41738.400000000001</v>
      </c>
      <c r="H11" s="33">
        <v>37944</v>
      </c>
      <c r="I11" s="33">
        <f>H11*0.75</f>
        <v>28458</v>
      </c>
      <c r="J11" s="33">
        <f>H11*0.5</f>
        <v>18972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63763.199999999997</v>
      </c>
      <c r="G12" s="37">
        <f>H12*1.1</f>
        <v>58449.600000000006</v>
      </c>
      <c r="H12" s="37">
        <v>53136</v>
      </c>
      <c r="I12" s="37">
        <f>H12*0.75</f>
        <v>39852</v>
      </c>
      <c r="J12" s="37">
        <f>H12*0.5</f>
        <v>26568</v>
      </c>
    </row>
    <row r="13" spans="1:10" ht="24" customHeight="1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12240</v>
      </c>
      <c r="G15" s="50"/>
      <c r="H15" s="50"/>
      <c r="I15" s="50"/>
      <c r="J15" s="51"/>
    </row>
    <row r="16" spans="1:10" ht="24" customHeight="1" thickBot="1" x14ac:dyDescent="0.3"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612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customHeight="1" thickBot="1" x14ac:dyDescent="0.3">
      <c r="B19" s="137"/>
      <c r="C19" s="138"/>
      <c r="D19" s="138"/>
      <c r="E19" s="139"/>
      <c r="F19" s="140"/>
      <c r="G19" s="141"/>
      <c r="H19" s="141"/>
      <c r="I19" s="141"/>
      <c r="J19" s="142"/>
    </row>
    <row r="20" spans="1:10" ht="36" customHeight="1" thickBot="1" x14ac:dyDescent="0.3">
      <c r="B20" s="214" t="s">
        <v>121</v>
      </c>
      <c r="C20" s="215"/>
      <c r="D20" s="215"/>
      <c r="E20" s="216"/>
      <c r="F20" s="217" t="str">
        <f>"Цена от "&amp;MIN($F$21:F40)&amp;" до "&amp;MAX($F$21:F40)</f>
        <v>Цена от 4788 до 95760</v>
      </c>
      <c r="G20" s="218"/>
      <c r="H20" s="218"/>
      <c r="I20" s="218"/>
      <c r="J20" s="219"/>
    </row>
    <row r="21" spans="1:10" ht="36" customHeight="1" outlineLevel="1" x14ac:dyDescent="0.25">
      <c r="B21" s="34" t="s">
        <v>122</v>
      </c>
      <c r="C21" s="35"/>
      <c r="D21" s="35"/>
      <c r="E21" s="36"/>
      <c r="F21" s="80">
        <v>4788</v>
      </c>
      <c r="G21" s="81"/>
      <c r="H21" s="81"/>
      <c r="I21" s="81"/>
      <c r="J21" s="82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9576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14364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19152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23940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28728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33516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38304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43092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47880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52668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57456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62244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67032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71820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76608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81396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86184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90972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95760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43920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2:10" ht="36" customHeight="1" x14ac:dyDescent="0.25">
      <c r="B43" s="76" t="s">
        <v>144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43920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83">
        <v>8640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83">
        <v>26640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B51" s="84" t="s">
        <v>152</v>
      </c>
      <c r="C51" s="85"/>
      <c r="D51" s="85"/>
      <c r="E51" s="86"/>
      <c r="F51" s="67">
        <v>28800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155</v>
      </c>
      <c r="C54" s="88"/>
      <c r="D54" s="88"/>
      <c r="E54" s="89"/>
      <c r="F54" s="90" t="str">
        <f>"Цена от "&amp;MIN(F56,F60:J61,H94,F62:J73)&amp;" до "&amp;MAX(F56,F60:J61,H94,F62:J73)</f>
        <v>Цена от 3240 до 90000</v>
      </c>
      <c r="G54" s="91"/>
      <c r="H54" s="91"/>
      <c r="I54" s="91"/>
      <c r="J54" s="92"/>
    </row>
    <row r="55" spans="1:10" ht="24" outlineLevel="1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outlineLevel="1" x14ac:dyDescent="0.25">
      <c r="B56" s="76" t="s">
        <v>156</v>
      </c>
      <c r="C56" s="77"/>
      <c r="D56" s="77"/>
      <c r="E56" s="54"/>
      <c r="F56" s="67">
        <v>16704</v>
      </c>
      <c r="G56" s="68"/>
      <c r="H56" s="68"/>
      <c r="I56" s="68"/>
      <c r="J56" s="69"/>
    </row>
    <row r="57" spans="1:10" ht="36" customHeight="1" outlineLevel="1" x14ac:dyDescent="0.25">
      <c r="B57" s="76" t="s">
        <v>157</v>
      </c>
      <c r="C57" s="77"/>
      <c r="D57" s="77"/>
      <c r="E57" s="54"/>
      <c r="F57" s="93">
        <v>1670.3999999999999</v>
      </c>
      <c r="G57" s="94"/>
      <c r="H57" s="94"/>
      <c r="I57" s="94"/>
      <c r="J57" s="95"/>
    </row>
    <row r="58" spans="1:10" ht="36" customHeight="1" outlineLevel="1" thickBot="1" x14ac:dyDescent="0.3">
      <c r="B58" s="76" t="s">
        <v>158</v>
      </c>
      <c r="C58" s="77"/>
      <c r="D58" s="77"/>
      <c r="E58" s="54"/>
      <c r="F58" s="93">
        <v>4176</v>
      </c>
      <c r="G58" s="94"/>
      <c r="H58" s="94"/>
      <c r="I58" s="94"/>
      <c r="J58" s="95"/>
    </row>
    <row r="59" spans="1:10" ht="24" outlineLevel="1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outlineLevel="1" x14ac:dyDescent="0.25">
      <c r="A60" s="7" t="s">
        <v>111</v>
      </c>
      <c r="B60" s="220" t="s">
        <v>159</v>
      </c>
      <c r="C60" s="221"/>
      <c r="D60" s="221"/>
      <c r="E60" s="32"/>
      <c r="F60" s="183">
        <v>29520</v>
      </c>
      <c r="G60" s="44"/>
      <c r="H60" s="44"/>
      <c r="I60" s="44"/>
      <c r="J60" s="45"/>
    </row>
    <row r="61" spans="1:10" ht="36" customHeight="1" outlineLevel="1" x14ac:dyDescent="0.25">
      <c r="A61" s="7" t="s">
        <v>111</v>
      </c>
      <c r="B61" s="52" t="s">
        <v>160</v>
      </c>
      <c r="C61" s="96"/>
      <c r="D61" s="96"/>
      <c r="E61" s="97"/>
      <c r="F61" s="67">
        <v>32760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57456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59760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71712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28728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65268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 t="s">
        <v>167</v>
      </c>
      <c r="D68" s="77" t="s">
        <v>167</v>
      </c>
      <c r="E68" s="54" t="s">
        <v>167</v>
      </c>
      <c r="F68" s="67">
        <v>42012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3240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32400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27360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5040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60030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41760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80640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84240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101088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40320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229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222" t="s">
        <v>186</v>
      </c>
      <c r="C87" s="223"/>
      <c r="D87" s="223"/>
      <c r="E87" s="224"/>
      <c r="F87" s="185">
        <v>61920</v>
      </c>
      <c r="G87" s="50"/>
      <c r="H87" s="50"/>
      <c r="I87" s="50"/>
      <c r="J87" s="51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outlineLevel="1" x14ac:dyDescent="0.25">
      <c r="A94" s="7" t="s">
        <v>111</v>
      </c>
      <c r="B94" s="76" t="s">
        <v>193</v>
      </c>
      <c r="C94" s="77"/>
      <c r="D94" s="77"/>
      <c r="E94" s="54"/>
      <c r="F94" s="113">
        <f>H94*1.2</f>
        <v>16416</v>
      </c>
      <c r="G94" s="114">
        <f>H94*1.1</f>
        <v>15048.000000000002</v>
      </c>
      <c r="H94" s="114">
        <v>13680</v>
      </c>
      <c r="I94" s="114">
        <f>H94*0.75</f>
        <v>10260</v>
      </c>
      <c r="J94" s="115">
        <f>H94*0.5</f>
        <v>6840</v>
      </c>
    </row>
    <row r="95" spans="1:10" ht="36" customHeight="1" outlineLevel="1" x14ac:dyDescent="0.25">
      <c r="A95" s="7" t="s">
        <v>111</v>
      </c>
      <c r="B95" s="76" t="s">
        <v>194</v>
      </c>
      <c r="C95" s="77"/>
      <c r="D95" s="77"/>
      <c r="E95" s="54"/>
      <c r="F95" s="83">
        <v>13680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116">
        <v>11880</v>
      </c>
      <c r="G96" s="81"/>
      <c r="H96" s="81"/>
      <c r="I96" s="81"/>
      <c r="J96" s="82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113">
        <f>H97*1.2</f>
        <v>23328</v>
      </c>
      <c r="G97" s="114">
        <f>H97*1.1</f>
        <v>21384</v>
      </c>
      <c r="H97" s="114">
        <v>19440</v>
      </c>
      <c r="I97" s="114">
        <f>H97*0.75</f>
        <v>14580</v>
      </c>
      <c r="J97" s="115">
        <f>H97*0.5</f>
        <v>9720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83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83">
        <v>17280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45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125" customFormat="1" ht="67.5" customHeight="1" x14ac:dyDescent="0.25">
      <c r="A110" s="7"/>
      <c r="B110" s="124" t="s">
        <v>206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s="125" customFormat="1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s="127" customFormat="1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s="129" customFormat="1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/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  <rowBreaks count="1" manualBreakCount="1">
    <brk id="54" min="1" max="10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B46" sqref="B46:E46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59.2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43084.799999999996</v>
      </c>
      <c r="G8" s="33">
        <f>H8*1.1</f>
        <v>39494.400000000001</v>
      </c>
      <c r="H8" s="33">
        <v>35904</v>
      </c>
      <c r="I8" s="33">
        <f>H8*0.75</f>
        <v>26928</v>
      </c>
      <c r="J8" s="33">
        <f>H8*0.5</f>
        <v>17952</v>
      </c>
    </row>
    <row r="9" spans="1:10" ht="58.5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60364.799999999996</v>
      </c>
      <c r="G9" s="37">
        <f>H9*1.1</f>
        <v>55334.400000000001</v>
      </c>
      <c r="H9" s="37">
        <v>50304</v>
      </c>
      <c r="I9" s="37">
        <f>H9*0.75</f>
        <v>37728</v>
      </c>
      <c r="J9" s="37">
        <f>H9*0.5</f>
        <v>25152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70560</v>
      </c>
      <c r="G12" s="37">
        <f>H12*1.1</f>
        <v>64680.000000000007</v>
      </c>
      <c r="H12" s="37">
        <v>58800</v>
      </c>
      <c r="I12" s="37">
        <f>H12*0.75</f>
        <v>44100</v>
      </c>
      <c r="J12" s="37">
        <f>H12*0.5</f>
        <v>29400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9360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13440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1824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9360 до 355680</v>
      </c>
      <c r="G20" s="65"/>
      <c r="H20" s="65"/>
      <c r="I20" s="65"/>
      <c r="J20" s="66"/>
    </row>
    <row r="21" spans="1:10" ht="34.5" customHeight="1" outlineLevel="1" x14ac:dyDescent="0.25">
      <c r="B21" s="52" t="s">
        <v>122</v>
      </c>
      <c r="C21" s="53"/>
      <c r="D21" s="53"/>
      <c r="E21" s="54"/>
      <c r="F21" s="67">
        <v>9360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18720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56160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74880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93600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112320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131040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149760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168480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187200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205920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224640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243360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262080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280800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299520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318240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336960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355680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374400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393120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411840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430560</v>
      </c>
      <c r="G44" s="68"/>
      <c r="H44" s="68"/>
      <c r="I44" s="68"/>
      <c r="J44" s="69"/>
    </row>
    <row r="45" spans="2:10" ht="36" customHeight="1" outlineLevel="1" thickBot="1" x14ac:dyDescent="0.3">
      <c r="B45" s="52" t="s">
        <v>235</v>
      </c>
      <c r="C45" s="53"/>
      <c r="D45" s="53"/>
      <c r="E45" s="54"/>
      <c r="F45" s="67">
        <v>449280</v>
      </c>
      <c r="G45" s="68"/>
      <c r="H45" s="68"/>
      <c r="I45" s="68"/>
      <c r="J45" s="69"/>
    </row>
    <row r="46" spans="2:10" ht="36" customHeight="1" thickBot="1" x14ac:dyDescent="0.3">
      <c r="B46" s="70" t="s">
        <v>142</v>
      </c>
      <c r="C46" s="71"/>
      <c r="D46" s="71"/>
      <c r="E46" s="72"/>
      <c r="F46" s="73" t="str">
        <f>"Цена от "&amp;MIN(F47:F56)&amp;" до "&amp;MAX(F47:F56)</f>
        <v>Цена от 1680 до 31920</v>
      </c>
      <c r="G46" s="74"/>
      <c r="H46" s="74"/>
      <c r="I46" s="74"/>
      <c r="J46" s="75"/>
    </row>
    <row r="47" spans="2:10" ht="36" customHeight="1" x14ac:dyDescent="0.25">
      <c r="B47" s="76" t="s">
        <v>143</v>
      </c>
      <c r="C47" s="77"/>
      <c r="D47" s="77"/>
      <c r="E47" s="54"/>
      <c r="F47" s="67">
        <v>5520</v>
      </c>
      <c r="G47" s="68"/>
      <c r="H47" s="68"/>
      <c r="I47" s="68"/>
      <c r="J47" s="69"/>
    </row>
    <row r="48" spans="2:10" ht="36" customHeight="1" x14ac:dyDescent="0.25">
      <c r="B48" s="76" t="s">
        <v>210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2:10" ht="36" customHeight="1" x14ac:dyDescent="0.25">
      <c r="B49" s="78" t="s">
        <v>145</v>
      </c>
      <c r="C49" s="79"/>
      <c r="D49" s="79"/>
      <c r="E49" s="36"/>
      <c r="F49" s="80">
        <v>24960</v>
      </c>
      <c r="G49" s="81"/>
      <c r="H49" s="81"/>
      <c r="I49" s="81"/>
      <c r="J49" s="82"/>
    </row>
    <row r="50" spans="2:10" ht="36" customHeight="1" x14ac:dyDescent="0.25">
      <c r="B50" s="76" t="s">
        <v>146</v>
      </c>
      <c r="C50" s="77"/>
      <c r="D50" s="77"/>
      <c r="E50" s="54"/>
      <c r="F50" s="67">
        <v>10080</v>
      </c>
      <c r="G50" s="68"/>
      <c r="H50" s="68"/>
      <c r="I50" s="68"/>
      <c r="J50" s="69"/>
    </row>
    <row r="51" spans="2:10" ht="36" customHeight="1" x14ac:dyDescent="0.25">
      <c r="B51" s="76" t="s">
        <v>147</v>
      </c>
      <c r="C51" s="77"/>
      <c r="D51" s="77"/>
      <c r="E51" s="54"/>
      <c r="F51" s="67">
        <v>29808</v>
      </c>
      <c r="G51" s="68"/>
      <c r="H51" s="68"/>
      <c r="I51" s="68"/>
      <c r="J51" s="69"/>
    </row>
    <row r="52" spans="2:10" ht="36" customHeight="1" x14ac:dyDescent="0.25">
      <c r="B52" s="76" t="s">
        <v>148</v>
      </c>
      <c r="C52" s="77"/>
      <c r="D52" s="77"/>
      <c r="E52" s="54"/>
      <c r="F52" s="67">
        <v>1680</v>
      </c>
      <c r="G52" s="68"/>
      <c r="H52" s="68"/>
      <c r="I52" s="68"/>
      <c r="J52" s="69"/>
    </row>
    <row r="53" spans="2:10" ht="36" customHeight="1" x14ac:dyDescent="0.25">
      <c r="B53" s="76" t="s">
        <v>149</v>
      </c>
      <c r="C53" s="77"/>
      <c r="D53" s="77"/>
      <c r="E53" s="54"/>
      <c r="F53" s="67">
        <v>1680</v>
      </c>
      <c r="G53" s="68"/>
      <c r="H53" s="68"/>
      <c r="I53" s="68"/>
      <c r="J53" s="69"/>
    </row>
    <row r="54" spans="2:10" ht="36" customHeight="1" x14ac:dyDescent="0.25">
      <c r="B54" s="76" t="s">
        <v>150</v>
      </c>
      <c r="C54" s="77"/>
      <c r="D54" s="77"/>
      <c r="E54" s="54"/>
      <c r="F54" s="67">
        <v>3360</v>
      </c>
      <c r="G54" s="68"/>
      <c r="H54" s="68"/>
      <c r="I54" s="68"/>
      <c r="J54" s="69"/>
    </row>
    <row r="55" spans="2:10" ht="36" customHeight="1" x14ac:dyDescent="0.25">
      <c r="B55" s="76" t="s">
        <v>151</v>
      </c>
      <c r="C55" s="77"/>
      <c r="D55" s="77"/>
      <c r="E55" s="54"/>
      <c r="F55" s="67">
        <v>5040</v>
      </c>
      <c r="G55" s="68"/>
      <c r="H55" s="68"/>
      <c r="I55" s="68"/>
      <c r="J55" s="69"/>
    </row>
    <row r="56" spans="2:10" ht="36" customHeight="1" thickBot="1" x14ac:dyDescent="0.3">
      <c r="B56" s="76" t="s">
        <v>152</v>
      </c>
      <c r="C56" s="77"/>
      <c r="D56" s="77"/>
      <c r="E56" s="54"/>
      <c r="F56" s="67">
        <v>31920</v>
      </c>
      <c r="G56" s="68"/>
      <c r="H56" s="68"/>
      <c r="I56" s="68"/>
      <c r="J56" s="69"/>
    </row>
    <row r="57" spans="2:10" ht="24" customHeight="1" thickBot="1" x14ac:dyDescent="0.3"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2:10" ht="36" customHeight="1" thickBot="1" x14ac:dyDescent="0.3">
      <c r="B58" s="76" t="s">
        <v>154</v>
      </c>
      <c r="C58" s="77"/>
      <c r="D58" s="77"/>
      <c r="E58" s="54"/>
      <c r="F58" s="67">
        <v>120</v>
      </c>
      <c r="G58" s="68"/>
      <c r="H58" s="68"/>
      <c r="I58" s="68"/>
      <c r="J58" s="69"/>
    </row>
    <row r="59" spans="2:10" ht="54" customHeight="1" thickBot="1" x14ac:dyDescent="0.3">
      <c r="B59" s="87" t="s">
        <v>211</v>
      </c>
      <c r="C59" s="88"/>
      <c r="D59" s="88"/>
      <c r="E59" s="89"/>
      <c r="F59" s="197" t="str">
        <f>"Цена от "&amp;MIN(F61,F65:J66,H99,F67:J78)&amp;" до "&amp;MAX(F61,F65:J66,H99,F67:J78)</f>
        <v>Цена от 2160 до 127440</v>
      </c>
      <c r="G59" s="232"/>
      <c r="H59" s="232"/>
      <c r="I59" s="232"/>
      <c r="J59" s="233"/>
    </row>
    <row r="60" spans="2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2:10" ht="36" customHeight="1" x14ac:dyDescent="0.25">
      <c r="B61" s="76" t="s">
        <v>156</v>
      </c>
      <c r="C61" s="77"/>
      <c r="D61" s="77"/>
      <c r="E61" s="54"/>
      <c r="F61" s="67">
        <v>23040</v>
      </c>
      <c r="G61" s="68"/>
      <c r="H61" s="68"/>
      <c r="I61" s="68"/>
      <c r="J61" s="69"/>
    </row>
    <row r="62" spans="2:10" ht="36" customHeight="1" x14ac:dyDescent="0.25">
      <c r="B62" s="84" t="s">
        <v>157</v>
      </c>
      <c r="C62" s="85"/>
      <c r="D62" s="85"/>
      <c r="E62" s="86"/>
      <c r="F62" s="93">
        <v>2304</v>
      </c>
      <c r="G62" s="94"/>
      <c r="H62" s="94"/>
      <c r="I62" s="94"/>
      <c r="J62" s="95"/>
    </row>
    <row r="63" spans="2:10" ht="36" customHeight="1" thickBot="1" x14ac:dyDescent="0.3">
      <c r="B63" s="84" t="s">
        <v>158</v>
      </c>
      <c r="C63" s="85"/>
      <c r="D63" s="85"/>
      <c r="E63" s="86"/>
      <c r="F63" s="93">
        <v>5760</v>
      </c>
      <c r="G63" s="94"/>
      <c r="H63" s="94"/>
      <c r="I63" s="94"/>
      <c r="J63" s="95"/>
    </row>
    <row r="64" spans="2:10" ht="24" thickBot="1" x14ac:dyDescent="0.3">
      <c r="B64" s="27"/>
      <c r="C64" s="38"/>
      <c r="D64" s="38"/>
      <c r="E64" s="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78" t="s">
        <v>159</v>
      </c>
      <c r="C65" s="79"/>
      <c r="D65" s="79"/>
      <c r="E65" s="36"/>
      <c r="F65" s="80">
        <v>68640</v>
      </c>
      <c r="G65" s="81"/>
      <c r="H65" s="81"/>
      <c r="I65" s="81"/>
      <c r="J65" s="82"/>
    </row>
    <row r="66" spans="1:10" ht="36" customHeight="1" x14ac:dyDescent="0.25">
      <c r="A66" s="7" t="s">
        <v>111</v>
      </c>
      <c r="B66" s="52" t="s">
        <v>160</v>
      </c>
      <c r="C66" s="96"/>
      <c r="D66" s="96"/>
      <c r="E66" s="97"/>
      <c r="F66" s="67">
        <v>41520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161</v>
      </c>
      <c r="C67" s="77"/>
      <c r="D67" s="77"/>
      <c r="E67" s="54"/>
      <c r="F67" s="67">
        <v>22320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162</v>
      </c>
      <c r="C68" s="77"/>
      <c r="D68" s="77"/>
      <c r="E68" s="54"/>
      <c r="F68" s="67">
        <v>48480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163</v>
      </c>
      <c r="C69" s="77"/>
      <c r="D69" s="77"/>
      <c r="E69" s="54"/>
      <c r="F69" s="67">
        <v>58176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164</v>
      </c>
      <c r="C70" s="77"/>
      <c r="D70" s="77"/>
      <c r="E70" s="54"/>
      <c r="F70" s="67">
        <v>14832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76" t="s">
        <v>165</v>
      </c>
      <c r="C71" s="77"/>
      <c r="D71" s="77"/>
      <c r="E71" s="54"/>
      <c r="F71" s="67">
        <v>12024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166</v>
      </c>
      <c r="C72" s="77"/>
      <c r="D72" s="77"/>
      <c r="E72" s="54"/>
      <c r="F72" s="67">
        <v>29808</v>
      </c>
      <c r="G72" s="68"/>
      <c r="H72" s="68"/>
      <c r="I72" s="68"/>
      <c r="J72" s="69"/>
    </row>
    <row r="73" spans="1:10" ht="36" customHeight="1" x14ac:dyDescent="0.25">
      <c r="B73" s="76" t="s">
        <v>167</v>
      </c>
      <c r="C73" s="77"/>
      <c r="D73" s="77"/>
      <c r="E73" s="54"/>
      <c r="F73" s="67">
        <v>89760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8" t="s">
        <v>168</v>
      </c>
      <c r="C74" s="79"/>
      <c r="D74" s="79"/>
      <c r="E74" s="36"/>
      <c r="F74" s="67">
        <v>2160</v>
      </c>
      <c r="G74" s="68"/>
      <c r="H74" s="68"/>
      <c r="I74" s="68"/>
      <c r="J74" s="69"/>
    </row>
    <row r="75" spans="1:10" ht="36" customHeight="1" x14ac:dyDescent="0.25">
      <c r="B75" s="52" t="s">
        <v>169</v>
      </c>
      <c r="C75" s="96"/>
      <c r="D75" s="96"/>
      <c r="E75" s="97"/>
      <c r="F75" s="67">
        <v>25680</v>
      </c>
      <c r="G75" s="68"/>
      <c r="H75" s="68"/>
      <c r="I75" s="68"/>
      <c r="J75" s="69"/>
    </row>
    <row r="76" spans="1:10" ht="36" customHeight="1" x14ac:dyDescent="0.25">
      <c r="B76" s="52" t="s">
        <v>170</v>
      </c>
      <c r="C76" s="96"/>
      <c r="D76" s="96"/>
      <c r="E76" s="97"/>
      <c r="F76" s="67">
        <v>21360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52" t="s">
        <v>171</v>
      </c>
      <c r="C77" s="96"/>
      <c r="D77" s="96"/>
      <c r="E77" s="97"/>
      <c r="F77" s="67">
        <v>127440</v>
      </c>
      <c r="G77" s="68"/>
      <c r="H77" s="68"/>
      <c r="I77" s="68"/>
      <c r="J77" s="69"/>
    </row>
    <row r="78" spans="1:10" ht="36" customHeight="1" x14ac:dyDescent="0.25">
      <c r="A78" s="7" t="s">
        <v>111</v>
      </c>
      <c r="B78" s="76" t="s">
        <v>172</v>
      </c>
      <c r="C78" s="77"/>
      <c r="D78" s="77"/>
      <c r="E78" s="54"/>
      <c r="F78" s="67">
        <v>40800</v>
      </c>
      <c r="G78" s="68"/>
      <c r="H78" s="68"/>
      <c r="I78" s="68"/>
      <c r="J78" s="69"/>
    </row>
    <row r="79" spans="1:10" ht="36" customHeight="1" x14ac:dyDescent="0.25">
      <c r="B79" s="76" t="s">
        <v>173</v>
      </c>
      <c r="C79" s="77"/>
      <c r="D79" s="77"/>
      <c r="E79" s="54"/>
      <c r="F79" s="67">
        <v>5520</v>
      </c>
      <c r="G79" s="68"/>
      <c r="H79" s="68"/>
      <c r="I79" s="68"/>
      <c r="J79" s="69"/>
    </row>
    <row r="80" spans="1:10" ht="36" customHeight="1" x14ac:dyDescent="0.25">
      <c r="B80" s="76" t="s">
        <v>174</v>
      </c>
      <c r="C80" s="77"/>
      <c r="D80" s="77"/>
      <c r="E80" s="54"/>
      <c r="F80" s="67">
        <v>60000</v>
      </c>
      <c r="G80" s="68"/>
      <c r="H80" s="68"/>
      <c r="I80" s="68"/>
      <c r="J80" s="69"/>
    </row>
    <row r="81" spans="1:10" ht="36" customHeight="1" x14ac:dyDescent="0.25">
      <c r="B81" s="76" t="s">
        <v>175</v>
      </c>
      <c r="C81" s="77"/>
      <c r="D81" s="77"/>
      <c r="E81" s="53"/>
      <c r="F81" s="67">
        <v>30000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176</v>
      </c>
      <c r="C82" s="77"/>
      <c r="D82" s="77"/>
      <c r="E82" s="54"/>
      <c r="F82" s="67">
        <v>96480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177</v>
      </c>
      <c r="C83" s="77"/>
      <c r="D83" s="77"/>
      <c r="E83" s="54"/>
      <c r="F83" s="67">
        <v>58560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178</v>
      </c>
      <c r="C84" s="77"/>
      <c r="D84" s="77"/>
      <c r="E84" s="54"/>
      <c r="F84" s="67">
        <v>31680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179</v>
      </c>
      <c r="C85" s="77"/>
      <c r="D85" s="77"/>
      <c r="E85" s="54"/>
      <c r="F85" s="67">
        <v>68160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84" t="s">
        <v>180</v>
      </c>
      <c r="C86" s="85"/>
      <c r="D86" s="85"/>
      <c r="E86" s="86"/>
      <c r="F86" s="93">
        <v>81792</v>
      </c>
      <c r="G86" s="94"/>
      <c r="H86" s="94"/>
      <c r="I86" s="94"/>
      <c r="J86" s="95"/>
    </row>
    <row r="87" spans="1:10" ht="36" customHeight="1" x14ac:dyDescent="0.25">
      <c r="A87" s="7" t="s">
        <v>113</v>
      </c>
      <c r="B87" s="76" t="s">
        <v>181</v>
      </c>
      <c r="C87" s="77"/>
      <c r="D87" s="77"/>
      <c r="E87" s="54"/>
      <c r="F87" s="67">
        <v>21120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182</v>
      </c>
      <c r="C88" s="77"/>
      <c r="D88" s="77"/>
      <c r="E88" s="54"/>
      <c r="F88" s="67">
        <v>17280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183</v>
      </c>
      <c r="C89" s="77"/>
      <c r="D89" s="77"/>
      <c r="E89" s="54"/>
      <c r="F89" s="67">
        <v>41760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184</v>
      </c>
      <c r="C90" s="77"/>
      <c r="D90" s="77"/>
      <c r="E90" s="54"/>
      <c r="F90" s="67">
        <v>3360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76" t="s">
        <v>185</v>
      </c>
      <c r="C91" s="77"/>
      <c r="D91" s="77"/>
      <c r="E91" s="54"/>
      <c r="F91" s="67">
        <v>178560</v>
      </c>
      <c r="G91" s="68"/>
      <c r="H91" s="68"/>
      <c r="I91" s="68"/>
      <c r="J91" s="69"/>
    </row>
    <row r="92" spans="1:10" ht="36" customHeight="1" thickBot="1" x14ac:dyDescent="0.3">
      <c r="A92" s="7" t="s">
        <v>113</v>
      </c>
      <c r="B92" s="76" t="s">
        <v>186</v>
      </c>
      <c r="C92" s="77"/>
      <c r="D92" s="77"/>
      <c r="E92" s="54"/>
      <c r="F92" s="67">
        <v>57120</v>
      </c>
      <c r="G92" s="68"/>
      <c r="H92" s="68"/>
      <c r="I92" s="68"/>
      <c r="J92" s="69"/>
    </row>
    <row r="93" spans="1:10" ht="36" customHeight="1" thickBot="1" x14ac:dyDescent="0.3"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76" t="s">
        <v>193</v>
      </c>
      <c r="C99" s="77"/>
      <c r="D99" s="77"/>
      <c r="E99" s="54"/>
      <c r="F99" s="211">
        <f>H99*1.2</f>
        <v>30816</v>
      </c>
      <c r="G99" s="212">
        <f>H99*1.1</f>
        <v>28248.000000000004</v>
      </c>
      <c r="H99" s="212">
        <v>25680</v>
      </c>
      <c r="I99" s="212">
        <f>H99*0.75</f>
        <v>19260</v>
      </c>
      <c r="J99" s="213">
        <f>H99*0.5</f>
        <v>12840</v>
      </c>
    </row>
    <row r="100" spans="1:10" ht="36" customHeight="1" x14ac:dyDescent="0.25">
      <c r="A100" s="7" t="s">
        <v>111</v>
      </c>
      <c r="B100" s="76" t="s">
        <v>194</v>
      </c>
      <c r="C100" s="77"/>
      <c r="D100" s="77"/>
      <c r="E100" s="54"/>
      <c r="F100" s="67">
        <v>14160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76" t="s">
        <v>195</v>
      </c>
      <c r="C101" s="77"/>
      <c r="D101" s="77"/>
      <c r="E101" s="54"/>
      <c r="F101" s="67">
        <v>6912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196</v>
      </c>
      <c r="C102" s="77"/>
      <c r="D102" s="77"/>
      <c r="E102" s="54"/>
      <c r="F102" s="211">
        <f>H102*1.2</f>
        <v>43200</v>
      </c>
      <c r="G102" s="212">
        <f>H102*1.1</f>
        <v>39600</v>
      </c>
      <c r="H102" s="212">
        <v>36000</v>
      </c>
      <c r="I102" s="212">
        <f>H102*0.75</f>
        <v>27000</v>
      </c>
      <c r="J102" s="213">
        <f>H102*0.5</f>
        <v>18000</v>
      </c>
    </row>
    <row r="103" spans="1:10" ht="36" customHeight="1" x14ac:dyDescent="0.25">
      <c r="A103" s="7" t="s">
        <v>113</v>
      </c>
      <c r="B103" s="76" t="s">
        <v>197</v>
      </c>
      <c r="C103" s="77"/>
      <c r="D103" s="77"/>
      <c r="E103" s="54"/>
      <c r="F103" s="67">
        <v>20160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198</v>
      </c>
      <c r="C104" s="77"/>
      <c r="D104" s="77"/>
      <c r="E104" s="54"/>
      <c r="F104" s="67">
        <v>10080</v>
      </c>
      <c r="G104" s="68"/>
      <c r="H104" s="68"/>
      <c r="I104" s="68"/>
      <c r="J104" s="69"/>
    </row>
    <row r="105" spans="1:10" ht="36" customHeight="1" thickBot="1" x14ac:dyDescent="0.3">
      <c r="B105" s="76" t="s">
        <v>199</v>
      </c>
      <c r="C105" s="77"/>
      <c r="D105" s="77"/>
      <c r="E105" s="53"/>
      <c r="F105" s="117">
        <f>H105*1.2</f>
        <v>61632</v>
      </c>
      <c r="G105" s="117">
        <f>H105*1.1</f>
        <v>56496.000000000007</v>
      </c>
      <c r="H105" s="117">
        <v>51360</v>
      </c>
      <c r="I105" s="117">
        <f>H105*0.75</f>
        <v>38520</v>
      </c>
      <c r="J105" s="117">
        <f>H105*0.5</f>
        <v>25680</v>
      </c>
    </row>
    <row r="106" spans="1:10" ht="54" customHeight="1" thickBot="1" x14ac:dyDescent="0.3">
      <c r="B106" s="18" t="s">
        <v>200</v>
      </c>
      <c r="C106" s="19"/>
      <c r="D106" s="19"/>
      <c r="E106" s="20"/>
      <c r="F106" s="110"/>
      <c r="G106" s="111"/>
      <c r="H106" s="111"/>
      <c r="I106" s="111"/>
      <c r="J106" s="112"/>
    </row>
    <row r="107" spans="1:10" ht="28.5" customHeight="1" thickBot="1" x14ac:dyDescent="0.3"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28.5" customHeight="1" x14ac:dyDescent="0.25"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28.5" customHeight="1" x14ac:dyDescent="0.25"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28.5" customHeight="1" x14ac:dyDescent="0.25"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28.5" customHeight="1" x14ac:dyDescent="0.25"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28.5" customHeight="1" thickBot="1" x14ac:dyDescent="0.3"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18" customHeight="1" x14ac:dyDescent="0.25"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67.5" customHeight="1" x14ac:dyDescent="0.25">
      <c r="B115" s="124" t="s">
        <v>206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0.5" customHeight="1" x14ac:dyDescent="0.25"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18" customHeight="1" x14ac:dyDescent="0.25">
      <c r="A117" s="7" t="s">
        <v>113</v>
      </c>
      <c r="B117" s="126" t="s">
        <v>208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s="125" customFormat="1" ht="40.5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s="125" customFormat="1" ht="18" customHeight="1" x14ac:dyDescent="0.25">
      <c r="A119" s="7"/>
      <c r="B119" s="130"/>
      <c r="C119" s="9"/>
      <c r="D119" s="9"/>
      <c r="E119" s="9"/>
      <c r="F119" s="131"/>
      <c r="G119" s="131"/>
      <c r="H119" s="131"/>
      <c r="I119" s="131"/>
      <c r="J119" s="131"/>
    </row>
    <row r="120" spans="1:10" s="127" customFormat="1" ht="27" customHeight="1" x14ac:dyDescent="0.25">
      <c r="A120" s="7"/>
      <c r="B120" s="130"/>
      <c r="C120" s="9"/>
      <c r="D120" s="9"/>
      <c r="E120" s="9"/>
      <c r="F120" s="131"/>
      <c r="G120" s="131"/>
      <c r="H120" s="131"/>
      <c r="I120" s="131"/>
      <c r="J120" s="131"/>
    </row>
    <row r="121" spans="1:10" s="127" customFormat="1" ht="27" customHeight="1" x14ac:dyDescent="0.25">
      <c r="A121" s="7"/>
      <c r="B121" s="130"/>
      <c r="C121" s="9"/>
      <c r="D121" s="9"/>
      <c r="E121" s="9"/>
      <c r="F121" s="131"/>
      <c r="G121" s="131"/>
      <c r="H121" s="131"/>
      <c r="I121" s="131"/>
      <c r="J121" s="131"/>
    </row>
    <row r="122" spans="1:10" s="129" customFormat="1" ht="45" customHeight="1" x14ac:dyDescent="0.25">
      <c r="A122" s="7"/>
      <c r="B122" s="130"/>
      <c r="C122" s="9"/>
      <c r="D122" s="9"/>
      <c r="E122" s="9"/>
      <c r="F122" s="131"/>
      <c r="G122" s="131"/>
      <c r="H122" s="131"/>
      <c r="I122" s="131"/>
      <c r="J122" s="131"/>
    </row>
    <row r="123" spans="1:10" ht="18" customHeight="1" x14ac:dyDescent="0.25"/>
  </sheetData>
  <sheetProtection selectLockedCells="1" selectUnlockedCells="1"/>
  <mergeCells count="214">
    <mergeCell ref="B117:J117"/>
    <mergeCell ref="B118:J118"/>
    <mergeCell ref="B112:E112"/>
    <mergeCell ref="F112:J112"/>
    <mergeCell ref="B113:E113"/>
    <mergeCell ref="F113:J113"/>
    <mergeCell ref="B115:J115"/>
    <mergeCell ref="B116:J116"/>
    <mergeCell ref="B109:E109"/>
    <mergeCell ref="F109:J109"/>
    <mergeCell ref="B110:E110"/>
    <mergeCell ref="F110:J110"/>
    <mergeCell ref="B111:E111"/>
    <mergeCell ref="F111:J111"/>
    <mergeCell ref="B105:E105"/>
    <mergeCell ref="B106:E106"/>
    <mergeCell ref="F106:J106"/>
    <mergeCell ref="B107:J107"/>
    <mergeCell ref="B108:E108"/>
    <mergeCell ref="F108:J108"/>
    <mergeCell ref="B101:E101"/>
    <mergeCell ref="F101:J101"/>
    <mergeCell ref="B102:E102"/>
    <mergeCell ref="B103:E103"/>
    <mergeCell ref="F103:J103"/>
    <mergeCell ref="B104:E104"/>
    <mergeCell ref="F104:J104"/>
    <mergeCell ref="B97:E97"/>
    <mergeCell ref="F97:J97"/>
    <mergeCell ref="B98:E98"/>
    <mergeCell ref="F98:J98"/>
    <mergeCell ref="B99:E99"/>
    <mergeCell ref="B100:E100"/>
    <mergeCell ref="F100:J100"/>
    <mergeCell ref="F93:J93"/>
    <mergeCell ref="B94:J94"/>
    <mergeCell ref="B95:E95"/>
    <mergeCell ref="F95:J95"/>
    <mergeCell ref="B96:E96"/>
    <mergeCell ref="F96:J96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62" sqref="A62:XFD63"/>
    </sheetView>
  </sheetViews>
  <sheetFormatPr defaultColWidth="19" defaultRowHeight="21" outlineLevelRow="1" x14ac:dyDescent="0.25"/>
  <cols>
    <col min="1" max="1" width="16.7109375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19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46.5" customHeight="1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45403.199999999997</v>
      </c>
      <c r="G8" s="33">
        <f>H8*1.1</f>
        <v>41619.600000000006</v>
      </c>
      <c r="H8" s="33">
        <v>37836</v>
      </c>
      <c r="I8" s="33">
        <f>H8*0.75</f>
        <v>28377</v>
      </c>
      <c r="J8" s="33">
        <f>H8*0.5</f>
        <v>18918</v>
      </c>
    </row>
    <row r="9" spans="1:10" ht="54" customHeight="1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74995.199999999997</v>
      </c>
      <c r="G9" s="37">
        <f>H9*1.1</f>
        <v>68745.600000000006</v>
      </c>
      <c r="H9" s="37">
        <v>62496</v>
      </c>
      <c r="I9" s="37">
        <f>H9*0.75</f>
        <v>46872</v>
      </c>
      <c r="J9" s="37">
        <f>H9*0.5</f>
        <v>31248</v>
      </c>
    </row>
    <row r="10" spans="1:10" ht="24" customHeight="1" thickBot="1" x14ac:dyDescent="0.3">
      <c r="A10" s="7"/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51624</v>
      </c>
      <c r="G11" s="33">
        <f>H11*1.1</f>
        <v>47322.000000000007</v>
      </c>
      <c r="H11" s="33">
        <v>43020</v>
      </c>
      <c r="I11" s="33">
        <f>H11*0.75</f>
        <v>32265</v>
      </c>
      <c r="J11" s="33">
        <f>H11*0.5</f>
        <v>21510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85190.399999999994</v>
      </c>
      <c r="G12" s="37">
        <f>H12*1.1</f>
        <v>78091.200000000012</v>
      </c>
      <c r="H12" s="37">
        <v>70992</v>
      </c>
      <c r="I12" s="37">
        <f>H12*0.75</f>
        <v>53244</v>
      </c>
      <c r="J12" s="37">
        <f>H12*0.5</f>
        <v>35496</v>
      </c>
    </row>
    <row r="13" spans="1:10" ht="24" customHeight="1" thickBot="1" x14ac:dyDescent="0.3">
      <c r="A13" s="7"/>
      <c r="B13" s="27"/>
      <c r="C13" s="28"/>
      <c r="D13" s="28"/>
      <c r="E13" s="29"/>
      <c r="F13" s="40"/>
      <c r="G13" s="41"/>
      <c r="H13" s="41"/>
      <c r="I13" s="41"/>
      <c r="J13" s="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18000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864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"&amp;MIN($F$21:F50)&amp;" до "&amp;MAX($F$21:F50)</f>
        <v>Цена от 9288 до 278640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9288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27864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37152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46440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55728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65016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74304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83592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92880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102168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111456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120744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130032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139320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148608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157896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167184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176472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185760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195048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204336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213624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222912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232200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241488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250776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260064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269352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278640</v>
      </c>
      <c r="G50" s="68"/>
      <c r="H50" s="68"/>
      <c r="I50" s="68"/>
      <c r="J50" s="69"/>
    </row>
    <row r="51" spans="1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1044 до 34992</v>
      </c>
      <c r="G51" s="74"/>
      <c r="H51" s="74"/>
      <c r="I51" s="74"/>
      <c r="J51" s="75"/>
    </row>
    <row r="52" spans="1:10" ht="36" customHeight="1" x14ac:dyDescent="0.25">
      <c r="B52" s="76" t="s">
        <v>143</v>
      </c>
      <c r="C52" s="77"/>
      <c r="D52" s="77"/>
      <c r="E52" s="54"/>
      <c r="F52" s="67">
        <v>5184</v>
      </c>
      <c r="G52" s="68"/>
      <c r="H52" s="68"/>
      <c r="I52" s="68"/>
      <c r="J52" s="69"/>
    </row>
    <row r="53" spans="1:10" ht="36" customHeight="1" x14ac:dyDescent="0.25">
      <c r="B53" s="76" t="s">
        <v>210</v>
      </c>
      <c r="C53" s="77"/>
      <c r="D53" s="77"/>
      <c r="E53" s="54"/>
      <c r="F53" s="67">
        <v>1044</v>
      </c>
      <c r="G53" s="68"/>
      <c r="H53" s="68"/>
      <c r="I53" s="68"/>
      <c r="J53" s="69"/>
    </row>
    <row r="54" spans="1:10" ht="36" customHeight="1" x14ac:dyDescent="0.25">
      <c r="B54" s="76" t="s">
        <v>145</v>
      </c>
      <c r="C54" s="77"/>
      <c r="D54" s="77"/>
      <c r="E54" s="54"/>
      <c r="F54" s="67">
        <v>10800</v>
      </c>
      <c r="G54" s="68"/>
      <c r="H54" s="68"/>
      <c r="I54" s="68"/>
      <c r="J54" s="69"/>
    </row>
    <row r="55" spans="1:10" ht="36" customHeight="1" x14ac:dyDescent="0.25">
      <c r="B55" s="76" t="s">
        <v>146</v>
      </c>
      <c r="C55" s="77"/>
      <c r="D55" s="77"/>
      <c r="E55" s="54"/>
      <c r="F55" s="67">
        <v>5184</v>
      </c>
      <c r="G55" s="68"/>
      <c r="H55" s="68"/>
      <c r="I55" s="68"/>
      <c r="J55" s="69"/>
    </row>
    <row r="56" spans="1:10" ht="36" customHeight="1" x14ac:dyDescent="0.25">
      <c r="B56" s="76" t="s">
        <v>147</v>
      </c>
      <c r="C56" s="77"/>
      <c r="D56" s="77"/>
      <c r="E56" s="54"/>
      <c r="F56" s="67">
        <v>7128</v>
      </c>
      <c r="G56" s="68"/>
      <c r="H56" s="68"/>
      <c r="I56" s="68"/>
      <c r="J56" s="69"/>
    </row>
    <row r="57" spans="1:10" ht="36" customHeight="1" x14ac:dyDescent="0.25">
      <c r="B57" s="76" t="s">
        <v>148</v>
      </c>
      <c r="C57" s="77"/>
      <c r="D57" s="77"/>
      <c r="E57" s="54"/>
      <c r="F57" s="67">
        <v>2070</v>
      </c>
      <c r="G57" s="68"/>
      <c r="H57" s="68"/>
      <c r="I57" s="68"/>
      <c r="J57" s="69"/>
    </row>
    <row r="58" spans="1:10" ht="36" customHeight="1" x14ac:dyDescent="0.25">
      <c r="B58" s="76" t="s">
        <v>149</v>
      </c>
      <c r="C58" s="77"/>
      <c r="D58" s="77"/>
      <c r="E58" s="54"/>
      <c r="F58" s="67">
        <v>2070</v>
      </c>
      <c r="G58" s="68"/>
      <c r="H58" s="68"/>
      <c r="I58" s="68"/>
      <c r="J58" s="69"/>
    </row>
    <row r="59" spans="1:10" ht="36" customHeight="1" x14ac:dyDescent="0.25">
      <c r="B59" s="76" t="s">
        <v>150</v>
      </c>
      <c r="C59" s="77"/>
      <c r="D59" s="77"/>
      <c r="E59" s="54"/>
      <c r="F59" s="67">
        <v>4140</v>
      </c>
      <c r="G59" s="68"/>
      <c r="H59" s="68"/>
      <c r="I59" s="68"/>
      <c r="J59" s="69"/>
    </row>
    <row r="60" spans="1:10" ht="36" customHeight="1" x14ac:dyDescent="0.25">
      <c r="B60" s="76" t="s">
        <v>151</v>
      </c>
      <c r="C60" s="77"/>
      <c r="D60" s="77"/>
      <c r="E60" s="54"/>
      <c r="F60" s="67">
        <v>6228</v>
      </c>
      <c r="G60" s="68"/>
      <c r="H60" s="68"/>
      <c r="I60" s="68"/>
      <c r="J60" s="69"/>
    </row>
    <row r="61" spans="1:10" ht="36" customHeight="1" thickBot="1" x14ac:dyDescent="0.3">
      <c r="B61" s="76" t="s">
        <v>152</v>
      </c>
      <c r="C61" s="77"/>
      <c r="D61" s="77"/>
      <c r="E61" s="54"/>
      <c r="F61" s="67">
        <v>34992</v>
      </c>
      <c r="G61" s="68"/>
      <c r="H61" s="68"/>
      <c r="I61" s="68"/>
      <c r="J61" s="69"/>
    </row>
    <row r="62" spans="1:10" ht="24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8.5" customHeight="1" thickBot="1" x14ac:dyDescent="0.3">
      <c r="B64" s="161" t="s">
        <v>211</v>
      </c>
      <c r="C64" s="162"/>
      <c r="D64" s="162"/>
      <c r="E64" s="163"/>
      <c r="F64" s="101" t="str">
        <f>"Цена от "&amp;MIN(F66:F66,F70:J71,H104,F72:J83)&amp;" до "&amp;MAX(F66:F66,F70:J71,H104,F72:J83)</f>
        <v>Цена от 4536 до 46915,2</v>
      </c>
      <c r="G64" s="102"/>
      <c r="H64" s="102"/>
      <c r="I64" s="102"/>
      <c r="J64" s="103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18648</v>
      </c>
      <c r="G66" s="68"/>
      <c r="H66" s="68"/>
      <c r="I66" s="68"/>
      <c r="J66" s="69"/>
    </row>
    <row r="67" spans="1:10" ht="36" customHeight="1" x14ac:dyDescent="0.25">
      <c r="B67" s="76" t="s">
        <v>157</v>
      </c>
      <c r="C67" s="77"/>
      <c r="D67" s="77"/>
      <c r="E67" s="54"/>
      <c r="F67" s="67">
        <v>1864.8000000000002</v>
      </c>
      <c r="G67" s="68"/>
      <c r="H67" s="68"/>
      <c r="I67" s="68"/>
      <c r="J67" s="69"/>
    </row>
    <row r="68" spans="1:10" ht="36" customHeight="1" thickBot="1" x14ac:dyDescent="0.3">
      <c r="B68" s="76" t="s">
        <v>158</v>
      </c>
      <c r="C68" s="77"/>
      <c r="D68" s="77"/>
      <c r="E68" s="54"/>
      <c r="F68" s="67">
        <v>4662</v>
      </c>
      <c r="G68" s="68"/>
      <c r="H68" s="68"/>
      <c r="I68" s="68"/>
      <c r="J68" s="69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132" t="s">
        <v>111</v>
      </c>
      <c r="B70" s="76" t="s">
        <v>159</v>
      </c>
      <c r="C70" s="77"/>
      <c r="D70" s="77"/>
      <c r="E70" s="54"/>
      <c r="F70" s="67">
        <v>22680</v>
      </c>
      <c r="G70" s="68"/>
      <c r="H70" s="68"/>
      <c r="I70" s="68"/>
      <c r="J70" s="69"/>
    </row>
    <row r="71" spans="1:10" ht="36" customHeight="1" x14ac:dyDescent="0.25">
      <c r="A71" s="132" t="s">
        <v>111</v>
      </c>
      <c r="B71" s="52" t="s">
        <v>160</v>
      </c>
      <c r="C71" s="96"/>
      <c r="D71" s="96"/>
      <c r="E71" s="97"/>
      <c r="F71" s="67">
        <v>13176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76" t="s">
        <v>161</v>
      </c>
      <c r="C72" s="77"/>
      <c r="D72" s="77"/>
      <c r="E72" s="54"/>
      <c r="F72" s="67">
        <v>14904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162</v>
      </c>
      <c r="C73" s="77"/>
      <c r="D73" s="77"/>
      <c r="E73" s="54"/>
      <c r="F73" s="67">
        <v>32652</v>
      </c>
      <c r="G73" s="68"/>
      <c r="H73" s="68"/>
      <c r="I73" s="68"/>
      <c r="J73" s="69"/>
    </row>
    <row r="74" spans="1:10" ht="36" customHeight="1" x14ac:dyDescent="0.25">
      <c r="A74" s="132" t="s">
        <v>111</v>
      </c>
      <c r="B74" s="76" t="s">
        <v>163</v>
      </c>
      <c r="C74" s="77"/>
      <c r="D74" s="77"/>
      <c r="E74" s="54"/>
      <c r="F74" s="67">
        <v>39182.399999999994</v>
      </c>
      <c r="G74" s="68"/>
      <c r="H74" s="68"/>
      <c r="I74" s="68"/>
      <c r="J74" s="69"/>
    </row>
    <row r="75" spans="1:10" ht="36" customHeight="1" x14ac:dyDescent="0.25">
      <c r="A75" s="132" t="s">
        <v>111</v>
      </c>
      <c r="B75" s="76" t="s">
        <v>164</v>
      </c>
      <c r="C75" s="77"/>
      <c r="D75" s="77"/>
      <c r="E75" s="54"/>
      <c r="F75" s="67">
        <v>14904</v>
      </c>
      <c r="G75" s="68"/>
      <c r="H75" s="68"/>
      <c r="I75" s="68"/>
      <c r="J75" s="69"/>
    </row>
    <row r="76" spans="1:10" ht="36" customHeight="1" x14ac:dyDescent="0.25">
      <c r="A76" s="132" t="s">
        <v>111</v>
      </c>
      <c r="B76" s="76" t="s">
        <v>165</v>
      </c>
      <c r="C76" s="77"/>
      <c r="D76" s="77"/>
      <c r="E76" s="54"/>
      <c r="F76" s="67">
        <v>12744</v>
      </c>
      <c r="G76" s="68"/>
      <c r="H76" s="68"/>
      <c r="I76" s="68"/>
      <c r="J76" s="69"/>
    </row>
    <row r="77" spans="1:10" ht="36" customHeight="1" x14ac:dyDescent="0.25">
      <c r="A77" s="132" t="s">
        <v>111</v>
      </c>
      <c r="B77" s="76" t="s">
        <v>166</v>
      </c>
      <c r="C77" s="77"/>
      <c r="D77" s="77"/>
      <c r="E77" s="54"/>
      <c r="F77" s="67">
        <v>19224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24480</v>
      </c>
      <c r="G78" s="68"/>
      <c r="H78" s="68"/>
      <c r="I78" s="68"/>
      <c r="J78" s="69"/>
    </row>
    <row r="79" spans="1:10" ht="36" customHeight="1" x14ac:dyDescent="0.25">
      <c r="A79" s="132" t="s">
        <v>111</v>
      </c>
      <c r="B79" s="78" t="s">
        <v>168</v>
      </c>
      <c r="C79" s="79"/>
      <c r="D79" s="79"/>
      <c r="E79" s="36"/>
      <c r="F79" s="67">
        <v>4536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15300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10584</v>
      </c>
      <c r="G81" s="68"/>
      <c r="H81" s="68"/>
      <c r="I81" s="68"/>
      <c r="J81" s="69"/>
    </row>
    <row r="82" spans="1:10" ht="36" customHeight="1" x14ac:dyDescent="0.25">
      <c r="A82" s="132" t="s">
        <v>111</v>
      </c>
      <c r="B82" s="52" t="s">
        <v>171</v>
      </c>
      <c r="C82" s="96"/>
      <c r="D82" s="96"/>
      <c r="E82" s="97"/>
      <c r="F82" s="67">
        <v>46915.199999999997</v>
      </c>
      <c r="G82" s="68"/>
      <c r="H82" s="68"/>
      <c r="I82" s="68"/>
      <c r="J82" s="69"/>
    </row>
    <row r="83" spans="1:10" ht="36" customHeight="1" x14ac:dyDescent="0.25">
      <c r="A83" s="132" t="s">
        <v>111</v>
      </c>
      <c r="B83" s="76" t="s">
        <v>172</v>
      </c>
      <c r="C83" s="77"/>
      <c r="D83" s="77"/>
      <c r="E83" s="54"/>
      <c r="F83" s="67">
        <v>13392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5184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36072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36072</v>
      </c>
      <c r="G86" s="68"/>
      <c r="H86" s="68"/>
      <c r="I86" s="68"/>
      <c r="J86" s="69"/>
    </row>
    <row r="87" spans="1:10" ht="36" customHeight="1" x14ac:dyDescent="0.25">
      <c r="A87" s="132" t="s">
        <v>113</v>
      </c>
      <c r="B87" s="76" t="s">
        <v>176</v>
      </c>
      <c r="C87" s="77"/>
      <c r="D87" s="77"/>
      <c r="E87" s="54"/>
      <c r="F87" s="67">
        <v>37440</v>
      </c>
      <c r="G87" s="68"/>
      <c r="H87" s="68"/>
      <c r="I87" s="68"/>
      <c r="J87" s="69"/>
    </row>
    <row r="88" spans="1:10" ht="36" customHeight="1" x14ac:dyDescent="0.25">
      <c r="A88" s="132" t="s">
        <v>113</v>
      </c>
      <c r="B88" s="76" t="s">
        <v>177</v>
      </c>
      <c r="C88" s="77"/>
      <c r="D88" s="77"/>
      <c r="E88" s="54"/>
      <c r="F88" s="67">
        <v>22320</v>
      </c>
      <c r="G88" s="68"/>
      <c r="H88" s="68"/>
      <c r="I88" s="68"/>
      <c r="J88" s="69"/>
    </row>
    <row r="89" spans="1:10" ht="36" customHeight="1" x14ac:dyDescent="0.25">
      <c r="A89" s="132" t="s">
        <v>113</v>
      </c>
      <c r="B89" s="76" t="s">
        <v>178</v>
      </c>
      <c r="C89" s="77"/>
      <c r="D89" s="77"/>
      <c r="E89" s="54"/>
      <c r="F89" s="67">
        <v>25200</v>
      </c>
      <c r="G89" s="68"/>
      <c r="H89" s="68"/>
      <c r="I89" s="68"/>
      <c r="J89" s="69"/>
    </row>
    <row r="90" spans="1:10" ht="36" customHeight="1" x14ac:dyDescent="0.25">
      <c r="A90" s="132" t="s">
        <v>113</v>
      </c>
      <c r="B90" s="76" t="s">
        <v>179</v>
      </c>
      <c r="C90" s="77"/>
      <c r="D90" s="77"/>
      <c r="E90" s="54"/>
      <c r="F90" s="67">
        <v>54000</v>
      </c>
      <c r="G90" s="68"/>
      <c r="H90" s="68"/>
      <c r="I90" s="68"/>
      <c r="J90" s="69"/>
    </row>
    <row r="91" spans="1:10" ht="36" customHeight="1" x14ac:dyDescent="0.25">
      <c r="A91" s="132" t="s">
        <v>113</v>
      </c>
      <c r="B91" s="84" t="s">
        <v>180</v>
      </c>
      <c r="C91" s="85"/>
      <c r="D91" s="85"/>
      <c r="E91" s="86"/>
      <c r="F91" s="93">
        <v>64800</v>
      </c>
      <c r="G91" s="94"/>
      <c r="H91" s="94"/>
      <c r="I91" s="94"/>
      <c r="J91" s="95"/>
    </row>
    <row r="92" spans="1:10" ht="36" customHeight="1" x14ac:dyDescent="0.25">
      <c r="A92" s="132" t="s">
        <v>113</v>
      </c>
      <c r="B92" s="76" t="s">
        <v>181</v>
      </c>
      <c r="C92" s="77"/>
      <c r="D92" s="77"/>
      <c r="E92" s="54"/>
      <c r="F92" s="67">
        <v>25200</v>
      </c>
      <c r="G92" s="68"/>
      <c r="H92" s="68"/>
      <c r="I92" s="68"/>
      <c r="J92" s="69"/>
    </row>
    <row r="93" spans="1:10" ht="36" customHeight="1" x14ac:dyDescent="0.25">
      <c r="A93" s="132" t="s">
        <v>113</v>
      </c>
      <c r="B93" s="76" t="s">
        <v>182</v>
      </c>
      <c r="C93" s="77"/>
      <c r="D93" s="77"/>
      <c r="E93" s="54"/>
      <c r="F93" s="67">
        <v>21600</v>
      </c>
      <c r="G93" s="68"/>
      <c r="H93" s="68"/>
      <c r="I93" s="68"/>
      <c r="J93" s="69"/>
    </row>
    <row r="94" spans="1:10" ht="36" customHeight="1" x14ac:dyDescent="0.25">
      <c r="A94" s="132" t="s">
        <v>113</v>
      </c>
      <c r="B94" s="52" t="s">
        <v>183</v>
      </c>
      <c r="C94" s="96"/>
      <c r="D94" s="96"/>
      <c r="E94" s="97"/>
      <c r="F94" s="186">
        <v>32400</v>
      </c>
      <c r="G94" s="237"/>
      <c r="H94" s="237"/>
      <c r="I94" s="237"/>
      <c r="J94" s="238"/>
    </row>
    <row r="95" spans="1:10" ht="36" customHeight="1" x14ac:dyDescent="0.25">
      <c r="A95" s="132" t="s">
        <v>113</v>
      </c>
      <c r="B95" s="52" t="s">
        <v>184</v>
      </c>
      <c r="C95" s="96"/>
      <c r="D95" s="96"/>
      <c r="E95" s="97"/>
      <c r="F95" s="186">
        <v>7920</v>
      </c>
      <c r="G95" s="237"/>
      <c r="H95" s="237"/>
      <c r="I95" s="237"/>
      <c r="J95" s="238"/>
    </row>
    <row r="96" spans="1:10" ht="36" customHeight="1" x14ac:dyDescent="0.25">
      <c r="A96" s="132" t="s">
        <v>113</v>
      </c>
      <c r="B96" s="76" t="s">
        <v>185</v>
      </c>
      <c r="C96" s="77"/>
      <c r="D96" s="77"/>
      <c r="E96" s="54"/>
      <c r="F96" s="67">
        <v>77760</v>
      </c>
      <c r="G96" s="68"/>
      <c r="H96" s="68"/>
      <c r="I96" s="68"/>
      <c r="J96" s="69"/>
    </row>
    <row r="97" spans="1:10" ht="36" customHeight="1" thickBot="1" x14ac:dyDescent="0.3">
      <c r="A97" s="132" t="s">
        <v>113</v>
      </c>
      <c r="B97" s="76" t="s">
        <v>186</v>
      </c>
      <c r="C97" s="77"/>
      <c r="D97" s="77"/>
      <c r="E97" s="54"/>
      <c r="F97" s="67">
        <v>22320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132" t="s">
        <v>111</v>
      </c>
      <c r="B104" s="76" t="s">
        <v>193</v>
      </c>
      <c r="C104" s="77"/>
      <c r="D104" s="77"/>
      <c r="E104" s="54"/>
      <c r="F104" s="211">
        <f>H104*1.2</f>
        <v>32400</v>
      </c>
      <c r="G104" s="212">
        <f>H104*1.1</f>
        <v>29700.000000000004</v>
      </c>
      <c r="H104" s="212">
        <v>27000</v>
      </c>
      <c r="I104" s="212">
        <f>H104*0.75</f>
        <v>20250</v>
      </c>
      <c r="J104" s="213">
        <f>H104*0.5</f>
        <v>13500</v>
      </c>
    </row>
    <row r="105" spans="1:10" ht="36" customHeight="1" x14ac:dyDescent="0.25">
      <c r="A105" s="132" t="s">
        <v>111</v>
      </c>
      <c r="B105" s="76" t="s">
        <v>194</v>
      </c>
      <c r="C105" s="77"/>
      <c r="D105" s="77"/>
      <c r="E105" s="54"/>
      <c r="F105" s="67">
        <v>22680</v>
      </c>
      <c r="G105" s="68"/>
      <c r="H105" s="68"/>
      <c r="I105" s="68"/>
      <c r="J105" s="69"/>
    </row>
    <row r="106" spans="1:10" ht="36" customHeight="1" x14ac:dyDescent="0.25">
      <c r="A106" s="132" t="s">
        <v>111</v>
      </c>
      <c r="B106" s="76" t="s">
        <v>195</v>
      </c>
      <c r="C106" s="77"/>
      <c r="D106" s="77"/>
      <c r="E106" s="54"/>
      <c r="F106" s="67">
        <v>6480</v>
      </c>
      <c r="G106" s="68"/>
      <c r="H106" s="68"/>
      <c r="I106" s="68"/>
      <c r="J106" s="69"/>
    </row>
    <row r="107" spans="1:10" ht="36" customHeight="1" x14ac:dyDescent="0.25">
      <c r="A107" s="132" t="s">
        <v>113</v>
      </c>
      <c r="B107" s="76" t="s">
        <v>196</v>
      </c>
      <c r="C107" s="77"/>
      <c r="D107" s="77"/>
      <c r="E107" s="54"/>
      <c r="F107" s="211">
        <f>H107*1.2</f>
        <v>53568</v>
      </c>
      <c r="G107" s="212">
        <f>H107*1.1</f>
        <v>49104.000000000007</v>
      </c>
      <c r="H107" s="212">
        <v>44640</v>
      </c>
      <c r="I107" s="212">
        <f>H107*0.75</f>
        <v>33480</v>
      </c>
      <c r="J107" s="213">
        <f>H107*0.5</f>
        <v>22320</v>
      </c>
    </row>
    <row r="108" spans="1:10" ht="36" customHeight="1" x14ac:dyDescent="0.25">
      <c r="A108" s="132" t="s">
        <v>113</v>
      </c>
      <c r="B108" s="76" t="s">
        <v>197</v>
      </c>
      <c r="C108" s="77"/>
      <c r="D108" s="77"/>
      <c r="E108" s="54"/>
      <c r="F108" s="67">
        <v>37440</v>
      </c>
      <c r="G108" s="68"/>
      <c r="H108" s="68"/>
      <c r="I108" s="68"/>
      <c r="J108" s="69"/>
    </row>
    <row r="109" spans="1:10" ht="36" customHeight="1" x14ac:dyDescent="0.25">
      <c r="A109" s="132" t="s">
        <v>113</v>
      </c>
      <c r="B109" s="76" t="s">
        <v>198</v>
      </c>
      <c r="C109" s="77"/>
      <c r="D109" s="77"/>
      <c r="E109" s="54"/>
      <c r="F109" s="67">
        <v>10800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27000</v>
      </c>
      <c r="G110" s="68"/>
      <c r="H110" s="68"/>
      <c r="I110" s="68"/>
      <c r="J110" s="69"/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s="125" customFormat="1" ht="67.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s="125" customFormat="1" ht="40.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s="127" customFormat="1" ht="27" customHeight="1" x14ac:dyDescent="0.25">
      <c r="A122" s="7" t="s">
        <v>113</v>
      </c>
      <c r="B122" s="126" t="s">
        <v>208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s="129" customFormat="1" ht="40.5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18" customHeight="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227"/>
      <c r="D8" s="227"/>
      <c r="E8" s="228"/>
      <c r="F8" s="33">
        <f>H8*1.2</f>
        <v>26179.200000000001</v>
      </c>
      <c r="G8" s="33">
        <f>H8*1.1</f>
        <v>23997.600000000002</v>
      </c>
      <c r="H8" s="33">
        <v>21816</v>
      </c>
      <c r="I8" s="33">
        <f>H8*0.75</f>
        <v>16362</v>
      </c>
      <c r="J8" s="33">
        <f>H8*0.5</f>
        <v>10908</v>
      </c>
    </row>
    <row r="9" spans="1:10" ht="24" thickBot="1" x14ac:dyDescent="0.3">
      <c r="A9" s="7" t="s">
        <v>113</v>
      </c>
      <c r="B9" s="229" t="s">
        <v>114</v>
      </c>
      <c r="C9" s="230"/>
      <c r="D9" s="230"/>
      <c r="E9" s="231"/>
      <c r="F9" s="37">
        <f>H9*1.2</f>
        <v>36691.199999999997</v>
      </c>
      <c r="G9" s="37">
        <f>H9*1.1</f>
        <v>33633.600000000006</v>
      </c>
      <c r="H9" s="37">
        <v>30576</v>
      </c>
      <c r="I9" s="37">
        <f>H9*0.75</f>
        <v>22932</v>
      </c>
      <c r="J9" s="37">
        <f>H9*0.5</f>
        <v>15288</v>
      </c>
    </row>
    <row r="10" spans="1:10" ht="24" thickBot="1" x14ac:dyDescent="0.3">
      <c r="B10" s="27"/>
      <c r="C10" s="28"/>
      <c r="D10" s="28"/>
      <c r="E10" s="2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227"/>
      <c r="D11" s="227"/>
      <c r="E11" s="228"/>
      <c r="F11" s="33">
        <f>H11*1.2</f>
        <v>30384</v>
      </c>
      <c r="G11" s="33">
        <f>H11*1.1</f>
        <v>27852.000000000004</v>
      </c>
      <c r="H11" s="33">
        <v>25320</v>
      </c>
      <c r="I11" s="33">
        <f>H11*0.75</f>
        <v>18990</v>
      </c>
      <c r="J11" s="33">
        <f>H11*0.5</f>
        <v>12660</v>
      </c>
    </row>
    <row r="12" spans="1:10" ht="36" customHeight="1" thickBot="1" x14ac:dyDescent="0.3">
      <c r="A12" s="7" t="s">
        <v>113</v>
      </c>
      <c r="B12" s="229" t="s">
        <v>116</v>
      </c>
      <c r="C12" s="230"/>
      <c r="D12" s="230"/>
      <c r="E12" s="231"/>
      <c r="F12" s="37">
        <f>H12*1.2</f>
        <v>42566.400000000001</v>
      </c>
      <c r="G12" s="37">
        <f>H12*1.1</f>
        <v>39019.200000000004</v>
      </c>
      <c r="H12" s="37">
        <v>35472</v>
      </c>
      <c r="I12" s="37">
        <f>H12*0.75</f>
        <v>26604</v>
      </c>
      <c r="J12" s="37">
        <f>H12*0.5</f>
        <v>17736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4800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6720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30" t="s">
        <v>119</v>
      </c>
      <c r="C17" s="227"/>
      <c r="D17" s="227"/>
      <c r="E17" s="228"/>
      <c r="F17" s="43">
        <v>840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229" t="s">
        <v>120</v>
      </c>
      <c r="C18" s="230"/>
      <c r="D18" s="230"/>
      <c r="E18" s="231"/>
      <c r="F18" s="83">
        <v>1200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5592 до 111840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5592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11184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16776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22368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33552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39144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44736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50328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55920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61512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67104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72696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78288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83880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89472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95064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100656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106248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111840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1368 до 26640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3192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1680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26640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5280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16080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1368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1368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2736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4104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34800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4320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13392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9072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12960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15552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4536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3888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7200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19992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6240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34800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8160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3192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40200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22020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18240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21888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48960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13248</v>
      </c>
      <c r="G94" s="212">
        <f>H94*1.1</f>
        <v>12144.000000000002</v>
      </c>
      <c r="H94" s="212">
        <v>11040</v>
      </c>
      <c r="I94" s="212">
        <f>H94*0.75</f>
        <v>8280</v>
      </c>
      <c r="J94" s="213">
        <f>H94*0.5</f>
        <v>5520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7680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17179.2</v>
      </c>
      <c r="G100" s="117">
        <f>H100*1.1</f>
        <v>15747.6</v>
      </c>
      <c r="H100" s="117">
        <v>14316</v>
      </c>
      <c r="I100" s="117">
        <f>H100*0.75</f>
        <v>10737</v>
      </c>
      <c r="J100" s="117">
        <f>H100*0.5</f>
        <v>7158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B51" sqref="B51:E51"/>
    </sheetView>
  </sheetViews>
  <sheetFormatPr defaultColWidth="20.42578125" defaultRowHeight="21" outlineLevelRow="1" x14ac:dyDescent="0.25"/>
  <cols>
    <col min="1" max="1" width="20.425781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0.425781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51624</v>
      </c>
      <c r="G8" s="33">
        <f>H8*1.1</f>
        <v>47322.000000000007</v>
      </c>
      <c r="H8" s="33">
        <v>43020</v>
      </c>
      <c r="I8" s="33">
        <f>H8*0.75</f>
        <v>32265</v>
      </c>
      <c r="J8" s="33">
        <f>H8*0.5</f>
        <v>21510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92966.399999999994</v>
      </c>
      <c r="G9" s="37">
        <f>H9*1.1</f>
        <v>85219.200000000012</v>
      </c>
      <c r="H9" s="37">
        <v>77472</v>
      </c>
      <c r="I9" s="37">
        <f>H9*0.75</f>
        <v>58104</v>
      </c>
      <c r="J9" s="37">
        <f>H9*0.5</f>
        <v>38736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59356.799999999996</v>
      </c>
      <c r="G11" s="33">
        <f>H11*1.1</f>
        <v>54410.400000000001</v>
      </c>
      <c r="H11" s="33">
        <v>49464</v>
      </c>
      <c r="I11" s="33">
        <f>H11*0.75</f>
        <v>37098</v>
      </c>
      <c r="J11" s="33">
        <f>H11*0.5</f>
        <v>24732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106876.8</v>
      </c>
      <c r="G12" s="37">
        <f>H12*1.1</f>
        <v>97970.400000000009</v>
      </c>
      <c r="H12" s="37">
        <v>89064</v>
      </c>
      <c r="I12" s="37">
        <f>H12*0.75</f>
        <v>66798</v>
      </c>
      <c r="J12" s="37">
        <f>H12*0.5</f>
        <v>44532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10980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20160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990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10908 до 218160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10908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21816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32724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43632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54540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65448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76356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87264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98172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109080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119988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130896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141804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152712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163620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174528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185436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196344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207252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218160</v>
      </c>
      <c r="G40" s="68"/>
      <c r="H40" s="68"/>
      <c r="I40" s="68"/>
      <c r="J40" s="69"/>
    </row>
    <row r="41" spans="2:10" ht="36" customHeight="1" outlineLevel="1" x14ac:dyDescent="0.25">
      <c r="B41" s="52" t="s">
        <v>231</v>
      </c>
      <c r="C41" s="53"/>
      <c r="D41" s="53"/>
      <c r="E41" s="54"/>
      <c r="F41" s="67">
        <v>229068</v>
      </c>
      <c r="G41" s="68"/>
      <c r="H41" s="68"/>
      <c r="I41" s="68"/>
      <c r="J41" s="69"/>
    </row>
    <row r="42" spans="2:10" ht="36" customHeight="1" outlineLevel="1" x14ac:dyDescent="0.25">
      <c r="B42" s="52" t="s">
        <v>232</v>
      </c>
      <c r="C42" s="53"/>
      <c r="D42" s="53"/>
      <c r="E42" s="54"/>
      <c r="F42" s="67">
        <v>239976</v>
      </c>
      <c r="G42" s="68"/>
      <c r="H42" s="68"/>
      <c r="I42" s="68"/>
      <c r="J42" s="69"/>
    </row>
    <row r="43" spans="2:10" ht="36" customHeight="1" outlineLevel="1" x14ac:dyDescent="0.25">
      <c r="B43" s="52" t="s">
        <v>233</v>
      </c>
      <c r="C43" s="53"/>
      <c r="D43" s="53"/>
      <c r="E43" s="54"/>
      <c r="F43" s="67">
        <v>250884</v>
      </c>
      <c r="G43" s="68"/>
      <c r="H43" s="68"/>
      <c r="I43" s="68"/>
      <c r="J43" s="69"/>
    </row>
    <row r="44" spans="2:10" ht="36" customHeight="1" outlineLevel="1" x14ac:dyDescent="0.25">
      <c r="B44" s="52" t="s">
        <v>234</v>
      </c>
      <c r="C44" s="53"/>
      <c r="D44" s="53"/>
      <c r="E44" s="54"/>
      <c r="F44" s="67">
        <v>261792</v>
      </c>
      <c r="G44" s="68"/>
      <c r="H44" s="68"/>
      <c r="I44" s="68"/>
      <c r="J44" s="69"/>
    </row>
    <row r="45" spans="2:10" ht="36" customHeight="1" outlineLevel="1" x14ac:dyDescent="0.25">
      <c r="B45" s="52" t="s">
        <v>235</v>
      </c>
      <c r="C45" s="53"/>
      <c r="D45" s="53"/>
      <c r="E45" s="54"/>
      <c r="F45" s="67">
        <v>272700</v>
      </c>
      <c r="G45" s="68"/>
      <c r="H45" s="68"/>
      <c r="I45" s="68"/>
      <c r="J45" s="69"/>
    </row>
    <row r="46" spans="2:10" ht="36" customHeight="1" outlineLevel="1" x14ac:dyDescent="0.25">
      <c r="B46" s="52" t="s">
        <v>236</v>
      </c>
      <c r="C46" s="53"/>
      <c r="D46" s="53"/>
      <c r="E46" s="54"/>
      <c r="F46" s="67">
        <v>283608</v>
      </c>
      <c r="G46" s="68"/>
      <c r="H46" s="68"/>
      <c r="I46" s="68"/>
      <c r="J46" s="69"/>
    </row>
    <row r="47" spans="2:10" ht="36" customHeight="1" outlineLevel="1" x14ac:dyDescent="0.25">
      <c r="B47" s="52" t="s">
        <v>237</v>
      </c>
      <c r="C47" s="53"/>
      <c r="D47" s="53"/>
      <c r="E47" s="54"/>
      <c r="F47" s="67">
        <v>294516</v>
      </c>
      <c r="G47" s="68"/>
      <c r="H47" s="68"/>
      <c r="I47" s="68"/>
      <c r="J47" s="69"/>
    </row>
    <row r="48" spans="2:10" ht="36" customHeight="1" outlineLevel="1" x14ac:dyDescent="0.25">
      <c r="B48" s="52" t="s">
        <v>238</v>
      </c>
      <c r="C48" s="53"/>
      <c r="D48" s="53"/>
      <c r="E48" s="54"/>
      <c r="F48" s="67">
        <v>305424</v>
      </c>
      <c r="G48" s="68"/>
      <c r="H48" s="68"/>
      <c r="I48" s="68"/>
      <c r="J48" s="69"/>
    </row>
    <row r="49" spans="2:10" ht="36" customHeight="1" outlineLevel="1" x14ac:dyDescent="0.25">
      <c r="B49" s="52" t="s">
        <v>239</v>
      </c>
      <c r="C49" s="53"/>
      <c r="D49" s="53"/>
      <c r="E49" s="54"/>
      <c r="F49" s="67">
        <v>316332</v>
      </c>
      <c r="G49" s="68"/>
      <c r="H49" s="68"/>
      <c r="I49" s="68"/>
      <c r="J49" s="69"/>
    </row>
    <row r="50" spans="2:10" ht="36" customHeight="1" outlineLevel="1" thickBot="1" x14ac:dyDescent="0.3">
      <c r="B50" s="52" t="s">
        <v>240</v>
      </c>
      <c r="C50" s="53"/>
      <c r="D50" s="53"/>
      <c r="E50" s="54"/>
      <c r="F50" s="67">
        <v>327240</v>
      </c>
      <c r="G50" s="68"/>
      <c r="H50" s="68"/>
      <c r="I50" s="68"/>
      <c r="J50" s="69"/>
    </row>
    <row r="51" spans="2:10" ht="36" customHeight="1" thickBot="1" x14ac:dyDescent="0.3">
      <c r="B51" s="70" t="s">
        <v>142</v>
      </c>
      <c r="C51" s="71"/>
      <c r="D51" s="71"/>
      <c r="E51" s="72"/>
      <c r="F51" s="73" t="str">
        <f>"Цена от "&amp;MIN(F52:F61)&amp;" до "&amp;MAX(F52:F61)</f>
        <v>Цена от 1620 до 54648</v>
      </c>
      <c r="G51" s="74"/>
      <c r="H51" s="74"/>
      <c r="I51" s="74"/>
      <c r="J51" s="75"/>
    </row>
    <row r="52" spans="2:10" ht="36" customHeight="1" x14ac:dyDescent="0.25">
      <c r="B52" s="76" t="s">
        <v>143</v>
      </c>
      <c r="C52" s="77"/>
      <c r="D52" s="77"/>
      <c r="E52" s="54"/>
      <c r="F52" s="67">
        <v>6444</v>
      </c>
      <c r="G52" s="68"/>
      <c r="H52" s="68"/>
      <c r="I52" s="68"/>
      <c r="J52" s="69"/>
    </row>
    <row r="53" spans="2:10" ht="36" customHeight="1" x14ac:dyDescent="0.25">
      <c r="B53" s="76" t="s">
        <v>210</v>
      </c>
      <c r="C53" s="77"/>
      <c r="D53" s="77"/>
      <c r="E53" s="54"/>
      <c r="F53" s="67">
        <v>2538</v>
      </c>
      <c r="G53" s="68"/>
      <c r="H53" s="68"/>
      <c r="I53" s="68"/>
      <c r="J53" s="69"/>
    </row>
    <row r="54" spans="2:10" ht="36" customHeight="1" x14ac:dyDescent="0.25">
      <c r="B54" s="78" t="s">
        <v>145</v>
      </c>
      <c r="C54" s="79"/>
      <c r="D54" s="79"/>
      <c r="E54" s="36"/>
      <c r="F54" s="80">
        <v>54648</v>
      </c>
      <c r="G54" s="81"/>
      <c r="H54" s="81"/>
      <c r="I54" s="81"/>
      <c r="J54" s="82"/>
    </row>
    <row r="55" spans="2:10" ht="36" customHeight="1" x14ac:dyDescent="0.25">
      <c r="B55" s="76" t="s">
        <v>146</v>
      </c>
      <c r="C55" s="77"/>
      <c r="D55" s="77"/>
      <c r="E55" s="54"/>
      <c r="F55" s="67">
        <v>10728</v>
      </c>
      <c r="G55" s="68"/>
      <c r="H55" s="68"/>
      <c r="I55" s="68"/>
      <c r="J55" s="69"/>
    </row>
    <row r="56" spans="2:10" ht="36" customHeight="1" x14ac:dyDescent="0.25">
      <c r="B56" s="76" t="s">
        <v>147</v>
      </c>
      <c r="C56" s="77"/>
      <c r="D56" s="77"/>
      <c r="E56" s="54"/>
      <c r="F56" s="67">
        <v>29556</v>
      </c>
      <c r="G56" s="68"/>
      <c r="H56" s="68"/>
      <c r="I56" s="68"/>
      <c r="J56" s="69"/>
    </row>
    <row r="57" spans="2:10" ht="36" customHeight="1" x14ac:dyDescent="0.25">
      <c r="B57" s="76" t="s">
        <v>148</v>
      </c>
      <c r="C57" s="77"/>
      <c r="D57" s="77"/>
      <c r="E57" s="54"/>
      <c r="F57" s="67">
        <v>1620</v>
      </c>
      <c r="G57" s="68"/>
      <c r="H57" s="68"/>
      <c r="I57" s="68"/>
      <c r="J57" s="69"/>
    </row>
    <row r="58" spans="2:10" ht="36" customHeight="1" x14ac:dyDescent="0.25">
      <c r="B58" s="76" t="s">
        <v>149</v>
      </c>
      <c r="C58" s="77"/>
      <c r="D58" s="77"/>
      <c r="E58" s="54"/>
      <c r="F58" s="67">
        <v>1620</v>
      </c>
      <c r="G58" s="68"/>
      <c r="H58" s="68"/>
      <c r="I58" s="68"/>
      <c r="J58" s="69"/>
    </row>
    <row r="59" spans="2:10" ht="36" customHeight="1" x14ac:dyDescent="0.25">
      <c r="B59" s="76" t="s">
        <v>150</v>
      </c>
      <c r="C59" s="77"/>
      <c r="D59" s="77"/>
      <c r="E59" s="54"/>
      <c r="F59" s="67">
        <v>3240</v>
      </c>
      <c r="G59" s="68"/>
      <c r="H59" s="68"/>
      <c r="I59" s="68"/>
      <c r="J59" s="69"/>
    </row>
    <row r="60" spans="2:10" ht="36" customHeight="1" x14ac:dyDescent="0.25">
      <c r="B60" s="76" t="s">
        <v>151</v>
      </c>
      <c r="C60" s="77"/>
      <c r="D60" s="77"/>
      <c r="E60" s="54"/>
      <c r="F60" s="67">
        <v>4860</v>
      </c>
      <c r="G60" s="68"/>
      <c r="H60" s="68"/>
      <c r="I60" s="68"/>
      <c r="J60" s="69"/>
    </row>
    <row r="61" spans="2:10" ht="36" customHeight="1" thickBot="1" x14ac:dyDescent="0.3">
      <c r="B61" s="76" t="s">
        <v>152</v>
      </c>
      <c r="C61" s="77"/>
      <c r="D61" s="77"/>
      <c r="E61" s="54"/>
      <c r="F61" s="67">
        <v>27612</v>
      </c>
      <c r="G61" s="68"/>
      <c r="H61" s="68"/>
      <c r="I61" s="68"/>
      <c r="J61" s="69"/>
    </row>
    <row r="62" spans="2:10" ht="24" customHeight="1" thickBot="1" x14ac:dyDescent="0.3"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2:10" ht="36" customHeight="1" thickBot="1" x14ac:dyDescent="0.3"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2:10" ht="54" customHeight="1" thickBot="1" x14ac:dyDescent="0.3"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3384 до 181656</v>
      </c>
      <c r="G64" s="206"/>
      <c r="H64" s="206"/>
      <c r="I64" s="206"/>
      <c r="J64" s="207"/>
    </row>
    <row r="65" spans="1:10" ht="24" thickBot="1" x14ac:dyDescent="0.3"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B66" s="76" t="s">
        <v>156</v>
      </c>
      <c r="C66" s="77"/>
      <c r="D66" s="77"/>
      <c r="E66" s="54"/>
      <c r="F66" s="67">
        <v>31320</v>
      </c>
      <c r="G66" s="68"/>
      <c r="H66" s="68"/>
      <c r="I66" s="68"/>
      <c r="J66" s="69"/>
    </row>
    <row r="67" spans="1:10" ht="36" customHeight="1" x14ac:dyDescent="0.25">
      <c r="B67" s="84" t="s">
        <v>157</v>
      </c>
      <c r="C67" s="85"/>
      <c r="D67" s="85"/>
      <c r="E67" s="86"/>
      <c r="F67" s="93">
        <v>3132</v>
      </c>
      <c r="G67" s="94"/>
      <c r="H67" s="94"/>
      <c r="I67" s="94"/>
      <c r="J67" s="95"/>
    </row>
    <row r="68" spans="1:10" ht="36" customHeight="1" thickBot="1" x14ac:dyDescent="0.3">
      <c r="B68" s="84" t="s">
        <v>158</v>
      </c>
      <c r="C68" s="85"/>
      <c r="D68" s="85"/>
      <c r="E68" s="86"/>
      <c r="F68" s="93">
        <v>7830</v>
      </c>
      <c r="G68" s="94"/>
      <c r="H68" s="94"/>
      <c r="I68" s="94"/>
      <c r="J68" s="95"/>
    </row>
    <row r="69" spans="1:10" ht="24" thickBot="1" x14ac:dyDescent="0.3"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22680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26568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31500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28332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33998.399999999994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26568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26568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33120</v>
      </c>
      <c r="G77" s="68"/>
      <c r="H77" s="68"/>
      <c r="I77" s="68"/>
      <c r="J77" s="69"/>
    </row>
    <row r="78" spans="1:10" ht="36" customHeight="1" x14ac:dyDescent="0.25">
      <c r="B78" s="76" t="s">
        <v>167</v>
      </c>
      <c r="C78" s="77"/>
      <c r="D78" s="77"/>
      <c r="E78" s="54"/>
      <c r="F78" s="67">
        <v>120600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3384</v>
      </c>
      <c r="G79" s="68"/>
      <c r="H79" s="68"/>
      <c r="I79" s="68"/>
      <c r="J79" s="69"/>
    </row>
    <row r="80" spans="1:10" ht="36" customHeight="1" x14ac:dyDescent="0.25">
      <c r="B80" s="52" t="s">
        <v>169</v>
      </c>
      <c r="C80" s="96"/>
      <c r="D80" s="96"/>
      <c r="E80" s="97"/>
      <c r="F80" s="67">
        <v>30096</v>
      </c>
      <c r="G80" s="68"/>
      <c r="H80" s="68"/>
      <c r="I80" s="68"/>
      <c r="J80" s="69"/>
    </row>
    <row r="81" spans="1:10" ht="36" customHeight="1" x14ac:dyDescent="0.25">
      <c r="B81" s="52" t="s">
        <v>170</v>
      </c>
      <c r="C81" s="96"/>
      <c r="D81" s="96"/>
      <c r="E81" s="97"/>
      <c r="F81" s="67">
        <v>25128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181656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165132</v>
      </c>
      <c r="G83" s="68"/>
      <c r="H83" s="68"/>
      <c r="I83" s="68"/>
      <c r="J83" s="69"/>
    </row>
    <row r="84" spans="1:10" ht="36" customHeight="1" x14ac:dyDescent="0.25">
      <c r="B84" s="76" t="s">
        <v>173</v>
      </c>
      <c r="C84" s="77"/>
      <c r="D84" s="77"/>
      <c r="E84" s="54"/>
      <c r="F84" s="67">
        <v>6444</v>
      </c>
      <c r="G84" s="68"/>
      <c r="H84" s="68"/>
      <c r="I84" s="68"/>
      <c r="J84" s="69"/>
    </row>
    <row r="85" spans="1:10" ht="36" customHeight="1" x14ac:dyDescent="0.25">
      <c r="B85" s="76" t="s">
        <v>174</v>
      </c>
      <c r="C85" s="77"/>
      <c r="D85" s="77"/>
      <c r="E85" s="54"/>
      <c r="F85" s="67">
        <v>47250</v>
      </c>
      <c r="G85" s="68"/>
      <c r="H85" s="68"/>
      <c r="I85" s="68"/>
      <c r="J85" s="69"/>
    </row>
    <row r="86" spans="1:10" ht="36" customHeight="1" x14ac:dyDescent="0.25">
      <c r="B86" s="76" t="s">
        <v>175</v>
      </c>
      <c r="C86" s="77"/>
      <c r="D86" s="77"/>
      <c r="E86" s="53"/>
      <c r="F86" s="67">
        <v>34668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41040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48240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56880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51120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61344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48240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48240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59760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327600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297360</v>
      </c>
      <c r="G97" s="68"/>
      <c r="H97" s="68"/>
      <c r="I97" s="68"/>
      <c r="J97" s="69"/>
    </row>
    <row r="98" spans="1:10" ht="36" customHeight="1" thickBot="1" x14ac:dyDescent="0.3"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33825.599999999999</v>
      </c>
      <c r="G104" s="212">
        <f>H104*1.1</f>
        <v>31006.800000000003</v>
      </c>
      <c r="H104" s="212">
        <v>28188</v>
      </c>
      <c r="I104" s="212">
        <f>H104*0.75</f>
        <v>21141</v>
      </c>
      <c r="J104" s="213">
        <f>H104*0.5</f>
        <v>14094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13266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13284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61344</v>
      </c>
      <c r="G107" s="212">
        <f>H107*1.1</f>
        <v>56232.000000000007</v>
      </c>
      <c r="H107" s="212">
        <v>51120</v>
      </c>
      <c r="I107" s="212">
        <f>H107*0.75</f>
        <v>38340</v>
      </c>
      <c r="J107" s="213">
        <f>H107*0.5</f>
        <v>25560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24480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24480</v>
      </c>
      <c r="G109" s="68"/>
      <c r="H109" s="68"/>
      <c r="I109" s="68"/>
      <c r="J109" s="69"/>
    </row>
    <row r="110" spans="1:10" ht="36" customHeight="1" thickBot="1" x14ac:dyDescent="0.3">
      <c r="B110" s="76" t="s">
        <v>199</v>
      </c>
      <c r="C110" s="77"/>
      <c r="D110" s="77"/>
      <c r="E110" s="53"/>
      <c r="F110" s="117">
        <f>H110*1.2</f>
        <v>27799.200000000001</v>
      </c>
      <c r="G110" s="117">
        <f>H110*1.1</f>
        <v>25482.600000000002</v>
      </c>
      <c r="H110" s="117">
        <v>23166</v>
      </c>
      <c r="I110" s="117">
        <f>H110*0.75</f>
        <v>17374.5</v>
      </c>
      <c r="J110" s="117">
        <f>H110*0.5</f>
        <v>11583</v>
      </c>
    </row>
    <row r="111" spans="1:10" ht="54" customHeight="1" thickBot="1" x14ac:dyDescent="0.3"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18" customHeight="1" x14ac:dyDescent="0.25"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67.5" customHeight="1" x14ac:dyDescent="0.25"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0.5" customHeight="1" x14ac:dyDescent="0.25"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7" customHeight="1" x14ac:dyDescent="0.25">
      <c r="A122" s="7" t="s">
        <v>113</v>
      </c>
      <c r="B122" s="126" t="s">
        <v>208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0.5" customHeight="1" x14ac:dyDescent="0.25"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18" customHeight="1" x14ac:dyDescent="0.25"/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27.855468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45230.400000000001</v>
      </c>
      <c r="G8" s="33">
        <f>H8*1.1</f>
        <v>41461.200000000004</v>
      </c>
      <c r="H8" s="33">
        <v>37692</v>
      </c>
      <c r="I8" s="33">
        <f>H8*0.75</f>
        <v>28269</v>
      </c>
      <c r="J8" s="33">
        <f>H8*0.5</f>
        <v>18846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63331.199999999997</v>
      </c>
      <c r="G9" s="37">
        <f>H9*1.1</f>
        <v>58053.600000000006</v>
      </c>
      <c r="H9" s="37">
        <v>52776</v>
      </c>
      <c r="I9" s="37">
        <f>H9*0.75</f>
        <v>39582</v>
      </c>
      <c r="J9" s="37">
        <f>H9*0.5</f>
        <v>26388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B11" s="30" t="s">
        <v>115</v>
      </c>
      <c r="C11" s="31"/>
      <c r="D11" s="31"/>
      <c r="E11" s="32"/>
      <c r="F11" s="33">
        <f>H11*1.2</f>
        <v>52488</v>
      </c>
      <c r="G11" s="33">
        <f>H11*1.1</f>
        <v>48114.000000000007</v>
      </c>
      <c r="H11" s="33">
        <v>43740</v>
      </c>
      <c r="I11" s="33">
        <f>H11*0.75</f>
        <v>32805</v>
      </c>
      <c r="J11" s="33">
        <f>H11*0.5</f>
        <v>21870</v>
      </c>
    </row>
    <row r="12" spans="1:10" ht="36" customHeight="1" thickBot="1" x14ac:dyDescent="0.3">
      <c r="B12" s="34" t="s">
        <v>116</v>
      </c>
      <c r="C12" s="35"/>
      <c r="D12" s="35"/>
      <c r="E12" s="36"/>
      <c r="F12" s="37">
        <f>H12*1.2</f>
        <v>73526.399999999994</v>
      </c>
      <c r="G12" s="37">
        <f>H12*1.1</f>
        <v>67399.200000000012</v>
      </c>
      <c r="H12" s="37">
        <v>61272</v>
      </c>
      <c r="I12" s="37">
        <f>H12*0.75</f>
        <v>45954</v>
      </c>
      <c r="J12" s="37">
        <f>H12*0.5</f>
        <v>30636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9000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2520 до 32400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5400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14400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5868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7920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2520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2520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5040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7560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32400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53280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21996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2199.6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5490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15156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37782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35856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43027.199999999997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17532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18720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45540.000000000007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13680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53280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6048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24030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53280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26640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74880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30412.799999999999</v>
      </c>
      <c r="G94" s="212">
        <f>H94*1.1</f>
        <v>27878.400000000001</v>
      </c>
      <c r="H94" s="212">
        <v>25344</v>
      </c>
      <c r="I94" s="212">
        <f>H94*0.75</f>
        <v>19008</v>
      </c>
      <c r="J94" s="213">
        <f>H94*0.5</f>
        <v>12672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3960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3960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5760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5760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42292.799999999996</v>
      </c>
      <c r="G8" s="33">
        <f>H8*1.1</f>
        <v>38768.400000000001</v>
      </c>
      <c r="H8" s="33">
        <v>35244</v>
      </c>
      <c r="I8" s="33">
        <f>H8*0.75</f>
        <v>26433</v>
      </c>
      <c r="J8" s="33">
        <f>H8*0.5</f>
        <v>17622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47908.799999999996</v>
      </c>
      <c r="G11" s="33">
        <f>H11*1.1</f>
        <v>43916.4</v>
      </c>
      <c r="H11" s="33">
        <v>39924</v>
      </c>
      <c r="I11" s="33">
        <f>H11*0.75</f>
        <v>29943</v>
      </c>
      <c r="J11" s="33">
        <f>H11*0.5</f>
        <v>19962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67132.800000000003</v>
      </c>
      <c r="G12" s="37">
        <f>H12*1.1</f>
        <v>61538.400000000001</v>
      </c>
      <c r="H12" s="37">
        <v>55944</v>
      </c>
      <c r="I12" s="37">
        <f>H12*0.75</f>
        <v>41958</v>
      </c>
      <c r="J12" s="37">
        <f>H12*0.5</f>
        <v>27972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9374.4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48420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4662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44388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32310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36972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44388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29808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30150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43740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4644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27648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21600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45360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30240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41760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42480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61920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33177.599999999999</v>
      </c>
      <c r="G94" s="212">
        <f>H94*1.1</f>
        <v>30412.800000000003</v>
      </c>
      <c r="H94" s="212">
        <v>27648</v>
      </c>
      <c r="I94" s="212">
        <f>H94*0.75</f>
        <v>20736</v>
      </c>
      <c r="J94" s="213">
        <f>H94*0.5</f>
        <v>13824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13824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46656</v>
      </c>
      <c r="G97" s="212">
        <f>H97*1.1</f>
        <v>42768</v>
      </c>
      <c r="H97" s="212">
        <v>38880</v>
      </c>
      <c r="I97" s="212">
        <f>H97*0.75</f>
        <v>29160</v>
      </c>
      <c r="J97" s="213">
        <f>H97*0.5</f>
        <v>19440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19440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27648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52" activePane="bottomLeft" state="frozen"/>
      <selection activeCell="B11" sqref="B11:E11"/>
      <selection pane="bottomLeft" activeCell="A42" sqref="A42:XFD60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21312</v>
      </c>
      <c r="G8" s="33">
        <f>H8*1.1</f>
        <v>19536</v>
      </c>
      <c r="H8" s="33">
        <v>17760</v>
      </c>
      <c r="I8" s="33">
        <f>H8*0.75</f>
        <v>13320</v>
      </c>
      <c r="J8" s="33">
        <f>H8*0.5</f>
        <v>8880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29836.799999999999</v>
      </c>
      <c r="G9" s="37">
        <f>H9*1.1</f>
        <v>27350.400000000001</v>
      </c>
      <c r="H9" s="37">
        <v>24864</v>
      </c>
      <c r="I9" s="37">
        <f>H9*0.75</f>
        <v>18648</v>
      </c>
      <c r="J9" s="37">
        <f>H9*0.5</f>
        <v>12432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25344</v>
      </c>
      <c r="G11" s="33">
        <f>H11*1.1</f>
        <v>23232.000000000004</v>
      </c>
      <c r="H11" s="33">
        <v>21120</v>
      </c>
      <c r="I11" s="33">
        <f>H11*0.75</f>
        <v>15840</v>
      </c>
      <c r="J11" s="33">
        <f>H11*0.5</f>
        <v>10560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35481.599999999999</v>
      </c>
      <c r="G12" s="37">
        <f>H12*1.1</f>
        <v>32524.800000000003</v>
      </c>
      <c r="H12" s="37">
        <v>29568</v>
      </c>
      <c r="I12" s="37">
        <f>H12*0.75</f>
        <v>22176</v>
      </c>
      <c r="J12" s="37">
        <f>H12*0.5</f>
        <v>14784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4248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6240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1248 до 24960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1248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2496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3744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4992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6240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7488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8736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9984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11232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12480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13728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14976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16224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17472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18720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19968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21216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22464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23712</v>
      </c>
      <c r="G39" s="68"/>
      <c r="H39" s="68"/>
      <c r="I39" s="68"/>
      <c r="J39" s="69"/>
    </row>
    <row r="40" spans="2:10" ht="36" customHeight="1" outlineLevel="1" x14ac:dyDescent="0.25">
      <c r="B40" s="52" t="s">
        <v>141</v>
      </c>
      <c r="C40" s="53"/>
      <c r="D40" s="53"/>
      <c r="E40" s="54"/>
      <c r="F40" s="67">
        <v>24960</v>
      </c>
      <c r="G40" s="68"/>
      <c r="H40" s="68"/>
      <c r="I40" s="68"/>
      <c r="J40" s="69"/>
    </row>
    <row r="41" spans="2:10" ht="36" customHeight="1" outlineLevel="1" thickBot="1" x14ac:dyDescent="0.3">
      <c r="B41" s="52" t="s">
        <v>231</v>
      </c>
      <c r="C41" s="53"/>
      <c r="D41" s="53"/>
      <c r="E41" s="54"/>
      <c r="F41" s="67">
        <v>26208</v>
      </c>
      <c r="G41" s="68"/>
      <c r="H41" s="68"/>
      <c r="I41" s="68"/>
      <c r="J41" s="69"/>
    </row>
    <row r="42" spans="2:10" ht="36" customHeight="1" thickBot="1" x14ac:dyDescent="0.3">
      <c r="B42" s="70" t="s">
        <v>142</v>
      </c>
      <c r="C42" s="71"/>
      <c r="D42" s="71"/>
      <c r="E42" s="72"/>
      <c r="F42" s="73" t="str">
        <f>"Цена от "&amp;MIN(F43:F52)&amp;" до "&amp;MAX(F43:F52)</f>
        <v>Цена от 960 до 15816</v>
      </c>
      <c r="G42" s="74"/>
      <c r="H42" s="74"/>
      <c r="I42" s="74"/>
      <c r="J42" s="75"/>
    </row>
    <row r="43" spans="2:10" ht="36" customHeight="1" x14ac:dyDescent="0.25">
      <c r="B43" s="76" t="s">
        <v>143</v>
      </c>
      <c r="C43" s="77"/>
      <c r="D43" s="77"/>
      <c r="E43" s="54"/>
      <c r="F43" s="67">
        <v>3360</v>
      </c>
      <c r="G43" s="68"/>
      <c r="H43" s="68"/>
      <c r="I43" s="68"/>
      <c r="J43" s="69"/>
    </row>
    <row r="44" spans="2:10" ht="36" customHeight="1" x14ac:dyDescent="0.25">
      <c r="B44" s="76" t="s">
        <v>210</v>
      </c>
      <c r="C44" s="77"/>
      <c r="D44" s="77"/>
      <c r="E44" s="54"/>
      <c r="F44" s="67">
        <v>1416</v>
      </c>
      <c r="G44" s="68"/>
      <c r="H44" s="68"/>
      <c r="I44" s="68"/>
      <c r="J44" s="69"/>
    </row>
    <row r="45" spans="2:10" ht="36" customHeight="1" x14ac:dyDescent="0.25">
      <c r="B45" s="78" t="s">
        <v>145</v>
      </c>
      <c r="C45" s="79"/>
      <c r="D45" s="79"/>
      <c r="E45" s="36"/>
      <c r="F45" s="80">
        <v>9456</v>
      </c>
      <c r="G45" s="81"/>
      <c r="H45" s="81"/>
      <c r="I45" s="81"/>
      <c r="J45" s="82"/>
    </row>
    <row r="46" spans="2:10" ht="36" customHeight="1" x14ac:dyDescent="0.25">
      <c r="B46" s="76" t="s">
        <v>146</v>
      </c>
      <c r="C46" s="77"/>
      <c r="D46" s="77"/>
      <c r="E46" s="54"/>
      <c r="F46" s="67">
        <v>3552</v>
      </c>
      <c r="G46" s="68"/>
      <c r="H46" s="68"/>
      <c r="I46" s="68"/>
      <c r="J46" s="69"/>
    </row>
    <row r="47" spans="2:10" ht="36" customHeight="1" x14ac:dyDescent="0.25">
      <c r="B47" s="76" t="s">
        <v>147</v>
      </c>
      <c r="C47" s="77"/>
      <c r="D47" s="77"/>
      <c r="E47" s="54"/>
      <c r="F47" s="67">
        <v>4488</v>
      </c>
      <c r="G47" s="68"/>
      <c r="H47" s="68"/>
      <c r="I47" s="68"/>
      <c r="J47" s="69"/>
    </row>
    <row r="48" spans="2:10" ht="36" customHeight="1" x14ac:dyDescent="0.25">
      <c r="B48" s="76" t="s">
        <v>148</v>
      </c>
      <c r="C48" s="77"/>
      <c r="D48" s="77"/>
      <c r="E48" s="54"/>
      <c r="F48" s="67">
        <v>960</v>
      </c>
      <c r="G48" s="68"/>
      <c r="H48" s="68"/>
      <c r="I48" s="68"/>
      <c r="J48" s="69"/>
    </row>
    <row r="49" spans="1:10" ht="36" customHeight="1" x14ac:dyDescent="0.25">
      <c r="B49" s="76" t="s">
        <v>149</v>
      </c>
      <c r="C49" s="77"/>
      <c r="D49" s="77"/>
      <c r="E49" s="54"/>
      <c r="F49" s="67">
        <v>960</v>
      </c>
      <c r="G49" s="68"/>
      <c r="H49" s="68"/>
      <c r="I49" s="68"/>
      <c r="J49" s="69"/>
    </row>
    <row r="50" spans="1:10" ht="36" customHeight="1" x14ac:dyDescent="0.25">
      <c r="B50" s="76" t="s">
        <v>150</v>
      </c>
      <c r="C50" s="77"/>
      <c r="D50" s="77"/>
      <c r="E50" s="54"/>
      <c r="F50" s="67">
        <v>1920</v>
      </c>
      <c r="G50" s="68"/>
      <c r="H50" s="68"/>
      <c r="I50" s="68"/>
      <c r="J50" s="69"/>
    </row>
    <row r="51" spans="1:10" ht="36" customHeight="1" x14ac:dyDescent="0.25">
      <c r="B51" s="76" t="s">
        <v>151</v>
      </c>
      <c r="C51" s="77"/>
      <c r="D51" s="77"/>
      <c r="E51" s="54"/>
      <c r="F51" s="67">
        <v>2880</v>
      </c>
      <c r="G51" s="68"/>
      <c r="H51" s="68"/>
      <c r="I51" s="68"/>
      <c r="J51" s="69"/>
    </row>
    <row r="52" spans="1:10" ht="36" customHeight="1" thickBot="1" x14ac:dyDescent="0.3">
      <c r="B52" s="76" t="s">
        <v>152</v>
      </c>
      <c r="C52" s="77"/>
      <c r="D52" s="77"/>
      <c r="E52" s="54"/>
      <c r="F52" s="67">
        <v>15816</v>
      </c>
      <c r="G52" s="68"/>
      <c r="H52" s="68"/>
      <c r="I52" s="68"/>
      <c r="J52" s="69"/>
    </row>
    <row r="53" spans="1:10" ht="24" customHeight="1" thickBot="1" x14ac:dyDescent="0.3"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B54" s="76" t="s">
        <v>154</v>
      </c>
      <c r="C54" s="77"/>
      <c r="D54" s="77"/>
      <c r="E54" s="54"/>
      <c r="F54" s="67">
        <v>120</v>
      </c>
      <c r="G54" s="68"/>
      <c r="H54" s="68"/>
      <c r="I54" s="68"/>
      <c r="J54" s="69"/>
    </row>
    <row r="55" spans="1:10" ht="54" customHeight="1" thickBot="1" x14ac:dyDescent="0.3">
      <c r="B55" s="194" t="s">
        <v>211</v>
      </c>
      <c r="C55" s="195"/>
      <c r="D55" s="195"/>
      <c r="E55" s="196"/>
      <c r="F55" s="205" t="str">
        <f>"Цена от "&amp;MIN(F57,F61:J62,H95,F63:J74)&amp;" до "&amp;MAX(F57,F61:F62,H95,F63:J74)</f>
        <v>Цена от 1200 до 17928</v>
      </c>
      <c r="G55" s="206"/>
      <c r="H55" s="206"/>
      <c r="I55" s="206"/>
      <c r="J55" s="207"/>
    </row>
    <row r="56" spans="1:10" ht="24" thickBot="1" x14ac:dyDescent="0.3"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B57" s="76" t="s">
        <v>156</v>
      </c>
      <c r="C57" s="77"/>
      <c r="D57" s="77"/>
      <c r="E57" s="54"/>
      <c r="F57" s="67">
        <v>2520</v>
      </c>
      <c r="G57" s="68"/>
      <c r="H57" s="68"/>
      <c r="I57" s="68"/>
      <c r="J57" s="69"/>
    </row>
    <row r="58" spans="1:10" ht="36" customHeight="1" x14ac:dyDescent="0.25">
      <c r="B58" s="84" t="s">
        <v>157</v>
      </c>
      <c r="C58" s="85"/>
      <c r="D58" s="85"/>
      <c r="E58" s="86"/>
      <c r="F58" s="93">
        <v>252</v>
      </c>
      <c r="G58" s="94"/>
      <c r="H58" s="94"/>
      <c r="I58" s="94"/>
      <c r="J58" s="95"/>
    </row>
    <row r="59" spans="1:10" ht="36" customHeight="1" thickBot="1" x14ac:dyDescent="0.3">
      <c r="B59" s="84" t="s">
        <v>158</v>
      </c>
      <c r="C59" s="85"/>
      <c r="D59" s="85"/>
      <c r="E59" s="86"/>
      <c r="F59" s="93">
        <v>636</v>
      </c>
      <c r="G59" s="94"/>
      <c r="H59" s="94"/>
      <c r="I59" s="94"/>
      <c r="J59" s="95"/>
    </row>
    <row r="60" spans="1:10" ht="24" thickBot="1" x14ac:dyDescent="0.3"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7800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12048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14640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17568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1896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1896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13224</v>
      </c>
      <c r="G68" s="68"/>
      <c r="H68" s="68"/>
      <c r="I68" s="68"/>
      <c r="J68" s="69"/>
    </row>
    <row r="69" spans="1:10" ht="36" customHeight="1" x14ac:dyDescent="0.25">
      <c r="B69" s="76" t="s">
        <v>167</v>
      </c>
      <c r="C69" s="77"/>
      <c r="D69" s="77"/>
      <c r="E69" s="54"/>
      <c r="F69" s="67">
        <v>8040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2016</v>
      </c>
      <c r="G70" s="68"/>
      <c r="H70" s="68"/>
      <c r="I70" s="68"/>
      <c r="J70" s="69"/>
    </row>
    <row r="71" spans="1:10" ht="36" customHeight="1" x14ac:dyDescent="0.25">
      <c r="B71" s="52" t="s">
        <v>169</v>
      </c>
      <c r="C71" s="96"/>
      <c r="D71" s="96"/>
      <c r="E71" s="97"/>
      <c r="F71" s="67">
        <v>7800</v>
      </c>
      <c r="G71" s="68"/>
      <c r="H71" s="68"/>
      <c r="I71" s="68"/>
      <c r="J71" s="69"/>
    </row>
    <row r="72" spans="1:10" ht="36" customHeight="1" x14ac:dyDescent="0.25">
      <c r="B72" s="52" t="s">
        <v>170</v>
      </c>
      <c r="C72" s="96"/>
      <c r="D72" s="96"/>
      <c r="E72" s="97"/>
      <c r="F72" s="67">
        <v>5304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17928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8040</v>
      </c>
      <c r="G74" s="68"/>
      <c r="H74" s="68"/>
      <c r="I74" s="68"/>
      <c r="J74" s="69"/>
    </row>
    <row r="75" spans="1:10" ht="36" customHeight="1" x14ac:dyDescent="0.25">
      <c r="B75" s="76" t="s">
        <v>173</v>
      </c>
      <c r="C75" s="77"/>
      <c r="D75" s="77"/>
      <c r="E75" s="54"/>
      <c r="F75" s="67">
        <v>3360</v>
      </c>
      <c r="G75" s="68"/>
      <c r="H75" s="68"/>
      <c r="I75" s="68"/>
      <c r="J75" s="69"/>
    </row>
    <row r="76" spans="1:10" ht="36" customHeight="1" x14ac:dyDescent="0.25">
      <c r="B76" s="76" t="s">
        <v>174</v>
      </c>
      <c r="C76" s="77"/>
      <c r="D76" s="77"/>
      <c r="E76" s="54"/>
      <c r="F76" s="67">
        <v>4020</v>
      </c>
      <c r="G76" s="68"/>
      <c r="H76" s="68"/>
      <c r="I76" s="68"/>
      <c r="J76" s="69"/>
    </row>
    <row r="77" spans="1:10" ht="36" customHeight="1" x14ac:dyDescent="0.25">
      <c r="B77" s="76" t="s">
        <v>175</v>
      </c>
      <c r="C77" s="77"/>
      <c r="D77" s="77"/>
      <c r="E77" s="53"/>
      <c r="F77" s="67">
        <v>6000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11040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17280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20640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24768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18720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2880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25440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thickBot="1" x14ac:dyDescent="0.3">
      <c r="B89" s="208" t="s">
        <v>187</v>
      </c>
      <c r="C89" s="209"/>
      <c r="D89" s="209"/>
      <c r="E89" s="210"/>
      <c r="F89" s="205"/>
      <c r="G89" s="206"/>
      <c r="H89" s="206"/>
      <c r="I89" s="206"/>
      <c r="J89" s="207"/>
    </row>
    <row r="90" spans="1:10" ht="22.5" customHeight="1" thickBot="1" x14ac:dyDescent="0.3">
      <c r="A90" s="7" t="s">
        <v>111</v>
      </c>
      <c r="B90" s="167" t="s">
        <v>188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B91" s="34" t="s">
        <v>189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B94" s="18" t="s">
        <v>192</v>
      </c>
      <c r="C94" s="19"/>
      <c r="D94" s="19"/>
      <c r="E94" s="20"/>
      <c r="F94" s="205"/>
      <c r="G94" s="206"/>
      <c r="H94" s="206"/>
      <c r="I94" s="206"/>
      <c r="J94" s="207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1">
        <f>H95*1.2</f>
        <v>3600</v>
      </c>
      <c r="G95" s="212">
        <f>H95*1.1</f>
        <v>3300.0000000000005</v>
      </c>
      <c r="H95" s="212">
        <v>3000</v>
      </c>
      <c r="I95" s="212">
        <f>H95*0.75</f>
        <v>2250</v>
      </c>
      <c r="J95" s="213">
        <f>H95*0.5</f>
        <v>1500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3000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5904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5184</v>
      </c>
      <c r="G98" s="212">
        <f>H98*1.1</f>
        <v>4752</v>
      </c>
      <c r="H98" s="212">
        <v>4320</v>
      </c>
      <c r="I98" s="212">
        <f>H98*0.75</f>
        <v>3240</v>
      </c>
      <c r="J98" s="213">
        <f>H98*0.5</f>
        <v>2160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8640</v>
      </c>
      <c r="G100" s="68"/>
      <c r="H100" s="68"/>
      <c r="I100" s="68"/>
      <c r="J100" s="69"/>
    </row>
    <row r="101" spans="1:10" ht="36" customHeight="1" thickBot="1" x14ac:dyDescent="0.3">
      <c r="B101" s="76" t="s">
        <v>199</v>
      </c>
      <c r="C101" s="77"/>
      <c r="D101" s="77"/>
      <c r="E101" s="54"/>
      <c r="F101" s="67">
        <v>3000</v>
      </c>
      <c r="G101" s="68"/>
      <c r="H101" s="68"/>
      <c r="I101" s="68"/>
      <c r="J101" s="69"/>
    </row>
    <row r="102" spans="1:10" ht="54" customHeight="1" thickBot="1" x14ac:dyDescent="0.3"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18" customHeight="1" x14ac:dyDescent="0.25"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67.5" customHeight="1" x14ac:dyDescent="0.25"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0.5" customHeight="1" x14ac:dyDescent="0.25"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7" customHeight="1" x14ac:dyDescent="0.25">
      <c r="A113" s="7" t="s">
        <v>113</v>
      </c>
      <c r="B113" s="126" t="s">
        <v>208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0.5" customHeight="1" x14ac:dyDescent="0.25"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18" customHeight="1" x14ac:dyDescent="0.25"/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35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67953.599999999991</v>
      </c>
      <c r="G8" s="33">
        <f>H8*1.1</f>
        <v>62290.8</v>
      </c>
      <c r="H8" s="33">
        <v>56628</v>
      </c>
      <c r="I8" s="33">
        <f>H8*0.75</f>
        <v>42471</v>
      </c>
      <c r="J8" s="33">
        <f>H8*0.5</f>
        <v>28314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95212.800000000003</v>
      </c>
      <c r="G9" s="37">
        <f>H9*1.1</f>
        <v>87278.400000000009</v>
      </c>
      <c r="H9" s="37">
        <v>79344</v>
      </c>
      <c r="I9" s="37">
        <f>H9*0.75</f>
        <v>59508</v>
      </c>
      <c r="J9" s="37">
        <f>H9*0.5</f>
        <v>39672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77198.399999999994</v>
      </c>
      <c r="G11" s="33">
        <f>H11*1.1</f>
        <v>70765.200000000012</v>
      </c>
      <c r="H11" s="33">
        <v>64332</v>
      </c>
      <c r="I11" s="33">
        <f>H11*0.75</f>
        <v>48249</v>
      </c>
      <c r="J11" s="33">
        <f>H11*0.5</f>
        <v>32166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108086.39999999999</v>
      </c>
      <c r="G12" s="37">
        <f>H12*1.1</f>
        <v>99079.200000000012</v>
      </c>
      <c r="H12" s="37">
        <v>90072</v>
      </c>
      <c r="I12" s="37">
        <f>H12*0.75</f>
        <v>67554</v>
      </c>
      <c r="J12" s="37">
        <f>H12*0.5</f>
        <v>45036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10800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8640 до 172800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25920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34560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43200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51840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60480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69120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77760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86400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95040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103680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112320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120960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138240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155520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164160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28800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28800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27360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25200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119988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34560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3456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17280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38160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30600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38160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37440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46080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119520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36720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30960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119988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115920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79200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54000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54000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64800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168480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162720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25920</v>
      </c>
      <c r="G94" s="212">
        <f>H94*1.1</f>
        <v>23760.000000000004</v>
      </c>
      <c r="H94" s="212">
        <v>21600</v>
      </c>
      <c r="I94" s="212">
        <f>H94*0.75</f>
        <v>16200</v>
      </c>
      <c r="J94" s="213">
        <f>H94*0.5</f>
        <v>10800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23040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36288</v>
      </c>
      <c r="G97" s="212">
        <f>H97*1.1</f>
        <v>33264</v>
      </c>
      <c r="H97" s="212">
        <v>30240</v>
      </c>
      <c r="I97" s="212">
        <f>H97*0.75</f>
        <v>22680</v>
      </c>
      <c r="J97" s="213">
        <f>H97*0.5</f>
        <v>15120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28814.399999999998</v>
      </c>
      <c r="G100" s="117">
        <f>H100*1.1</f>
        <v>26413.200000000001</v>
      </c>
      <c r="H100" s="117">
        <v>24012</v>
      </c>
      <c r="I100" s="117">
        <f>H100*0.75</f>
        <v>18009</v>
      </c>
      <c r="J100" s="117">
        <f>H100*0.5</f>
        <v>12006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3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P114" sqref="P114"/>
    </sheetView>
  </sheetViews>
  <sheetFormatPr defaultColWidth="9.140625" defaultRowHeight="21" outlineLevelRow="1" x14ac:dyDescent="0.25"/>
  <cols>
    <col min="1" max="1" width="20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45878.400000000001</v>
      </c>
      <c r="G8" s="33">
        <f>H8*1.1</f>
        <v>42055.200000000004</v>
      </c>
      <c r="H8" s="33">
        <v>38232</v>
      </c>
      <c r="I8" s="33">
        <f>H8*0.75</f>
        <v>28674</v>
      </c>
      <c r="J8" s="33">
        <f>H8*0.5</f>
        <v>19116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64281.599999999999</v>
      </c>
      <c r="G9" s="37">
        <f>H9*1.1</f>
        <v>58924.800000000003</v>
      </c>
      <c r="H9" s="37">
        <v>53568</v>
      </c>
      <c r="I9" s="37">
        <f>H9*0.75</f>
        <v>40176</v>
      </c>
      <c r="J9" s="37">
        <f>H9*0.5</f>
        <v>26784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51969.599999999999</v>
      </c>
      <c r="G11" s="33">
        <f>H11*1.1</f>
        <v>47638.8</v>
      </c>
      <c r="H11" s="33">
        <v>43308</v>
      </c>
      <c r="I11" s="33">
        <f>H11*0.75</f>
        <v>32481</v>
      </c>
      <c r="J11" s="33">
        <f>H11*0.5</f>
        <v>21654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72835.199999999997</v>
      </c>
      <c r="G12" s="37">
        <f>H12*1.1</f>
        <v>66765.600000000006</v>
      </c>
      <c r="H12" s="37">
        <v>60696</v>
      </c>
      <c r="I12" s="37">
        <f>H12*0.75</f>
        <v>45522</v>
      </c>
      <c r="J12" s="37">
        <f>H12*0.5</f>
        <v>30348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12960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2556 до 51120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2556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5112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7668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10224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12780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15336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17892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20448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23004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25560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28116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30672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33228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35784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38340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40896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43452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46008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48564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51120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1728 до 33984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5076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1728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32292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28944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33984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4284 до 51984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25560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2556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6390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18270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27216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43326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43326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51984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30150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43326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43326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10800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4284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15300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10188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25920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5184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14472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14472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38160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61200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73440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61200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61200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36720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15292.8</v>
      </c>
      <c r="G94" s="212">
        <f>H94*1.1</f>
        <v>14018.400000000001</v>
      </c>
      <c r="H94" s="212">
        <v>12744</v>
      </c>
      <c r="I94" s="212">
        <f>H94*0.75</f>
        <v>9558</v>
      </c>
      <c r="J94" s="213">
        <f>H94*0.5</f>
        <v>6372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12744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18" customHeight="1" x14ac:dyDescent="0.25"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s="239" customFormat="1" ht="36" customHeight="1" thickBot="1" x14ac:dyDescent="0.3">
      <c r="B111" s="240" t="s">
        <v>242</v>
      </c>
      <c r="C111" s="240"/>
      <c r="D111" s="240"/>
      <c r="E111" s="240"/>
      <c r="F111" s="240"/>
      <c r="G111" s="240"/>
      <c r="H111" s="240"/>
      <c r="I111" s="240"/>
    </row>
    <row r="112" spans="1:10" s="129" customFormat="1" ht="36" customHeight="1" thickBot="1" x14ac:dyDescent="0.3">
      <c r="B112" s="241" t="s">
        <v>243</v>
      </c>
      <c r="C112" s="242"/>
      <c r="D112" s="242"/>
      <c r="E112" s="242"/>
      <c r="F112" s="242"/>
      <c r="G112" s="242"/>
      <c r="H112" s="242"/>
      <c r="I112" s="243"/>
    </row>
    <row r="113" spans="1:10" ht="82.5" customHeight="1" thickBot="1" x14ac:dyDescent="0.3">
      <c r="A113" s="9"/>
      <c r="B113" s="244" t="s">
        <v>244</v>
      </c>
      <c r="C113" s="245"/>
      <c r="D113" s="246" t="s">
        <v>245</v>
      </c>
      <c r="E113" s="247"/>
      <c r="F113" s="248"/>
      <c r="G113" s="247" t="s">
        <v>246</v>
      </c>
      <c r="H113" s="247"/>
      <c r="I113" s="248"/>
      <c r="J113" s="9"/>
    </row>
    <row r="114" spans="1:10" ht="36" customHeight="1" x14ac:dyDescent="0.25">
      <c r="A114" s="9"/>
      <c r="B114" s="249" t="s">
        <v>247</v>
      </c>
      <c r="C114" s="250"/>
      <c r="D114" s="251" t="s">
        <v>248</v>
      </c>
      <c r="E114" s="251"/>
      <c r="F114" s="251"/>
      <c r="G114" s="252">
        <v>2190</v>
      </c>
      <c r="H114" s="251"/>
      <c r="I114" s="253"/>
      <c r="J114" s="9"/>
    </row>
    <row r="115" spans="1:10" ht="36" customHeight="1" x14ac:dyDescent="0.25">
      <c r="A115" s="9"/>
      <c r="B115" s="254" t="s">
        <v>249</v>
      </c>
      <c r="C115" s="255"/>
      <c r="D115" s="256"/>
      <c r="E115" s="256"/>
      <c r="F115" s="256"/>
      <c r="G115" s="257">
        <v>1590</v>
      </c>
      <c r="H115" s="256"/>
      <c r="I115" s="258"/>
      <c r="J115" s="9"/>
    </row>
    <row r="116" spans="1:10" ht="36" customHeight="1" x14ac:dyDescent="0.25">
      <c r="A116" s="9"/>
      <c r="B116" s="254" t="s">
        <v>250</v>
      </c>
      <c r="C116" s="255"/>
      <c r="D116" s="256"/>
      <c r="E116" s="256"/>
      <c r="F116" s="256"/>
      <c r="G116" s="257">
        <v>1440</v>
      </c>
      <c r="H116" s="256"/>
      <c r="I116" s="258"/>
      <c r="J116" s="9"/>
    </row>
    <row r="117" spans="1:10" ht="54" customHeight="1" x14ac:dyDescent="0.25">
      <c r="A117" s="9"/>
      <c r="B117" s="254" t="s">
        <v>251</v>
      </c>
      <c r="C117" s="255"/>
      <c r="D117" s="256"/>
      <c r="E117" s="256"/>
      <c r="F117" s="256"/>
      <c r="G117" s="257">
        <v>1290</v>
      </c>
      <c r="H117" s="256"/>
      <c r="I117" s="258"/>
      <c r="J117" s="9"/>
    </row>
    <row r="118" spans="1:10" ht="18" customHeight="1" x14ac:dyDescent="0.25">
      <c r="B118" s="121"/>
      <c r="C118" s="122"/>
      <c r="D118" s="122"/>
      <c r="E118" s="122"/>
      <c r="F118" s="123"/>
      <c r="G118" s="123"/>
      <c r="H118" s="123"/>
      <c r="I118" s="123"/>
      <c r="J118" s="123"/>
    </row>
    <row r="119" spans="1:10" ht="67.5" customHeight="1" x14ac:dyDescent="0.25">
      <c r="B119" s="124" t="s">
        <v>241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40.5" customHeight="1" x14ac:dyDescent="0.25">
      <c r="B120" s="124" t="s">
        <v>207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27" customHeight="1" x14ac:dyDescent="0.25">
      <c r="A121" s="7" t="s">
        <v>113</v>
      </c>
      <c r="B121" s="126" t="s">
        <v>208</v>
      </c>
      <c r="C121" s="126"/>
      <c r="D121" s="126"/>
      <c r="E121" s="126"/>
      <c r="F121" s="126"/>
      <c r="G121" s="126"/>
      <c r="H121" s="126"/>
      <c r="I121" s="126"/>
      <c r="J121" s="126"/>
    </row>
    <row r="122" spans="1:10" ht="40.5" customHeight="1" x14ac:dyDescent="0.25">
      <c r="B122" s="128" t="s">
        <v>209</v>
      </c>
      <c r="C122" s="128"/>
      <c r="D122" s="128"/>
      <c r="E122" s="128"/>
      <c r="F122" s="128"/>
      <c r="G122" s="128"/>
      <c r="H122" s="128"/>
      <c r="I122" s="128"/>
      <c r="J122" s="128"/>
    </row>
    <row r="123" spans="1:10" ht="18" customHeight="1" x14ac:dyDescent="0.25"/>
  </sheetData>
  <sheetProtection selectLockedCells="1" selectUnlockedCells="1"/>
  <mergeCells count="219">
    <mergeCell ref="B119:J119"/>
    <mergeCell ref="B120:J120"/>
    <mergeCell ref="B121:J121"/>
    <mergeCell ref="B122:J122"/>
    <mergeCell ref="B114:C114"/>
    <mergeCell ref="D114:F117"/>
    <mergeCell ref="G114:I114"/>
    <mergeCell ref="B115:C115"/>
    <mergeCell ref="G115:I115"/>
    <mergeCell ref="B116:C116"/>
    <mergeCell ref="G116:I116"/>
    <mergeCell ref="B117:C117"/>
    <mergeCell ref="G117:I117"/>
    <mergeCell ref="B108:E108"/>
    <mergeCell ref="F108:J108"/>
    <mergeCell ref="B111:I111"/>
    <mergeCell ref="B112:I112"/>
    <mergeCell ref="B113:C113"/>
    <mergeCell ref="D113:F113"/>
    <mergeCell ref="G113:I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50" zoomScaleNormal="60" zoomScaleSheetLayoutView="5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44928</v>
      </c>
      <c r="G8" s="33">
        <f>H8*1.1</f>
        <v>41184</v>
      </c>
      <c r="H8" s="33">
        <v>37440</v>
      </c>
      <c r="I8" s="33">
        <f>H8*0.75</f>
        <v>28080</v>
      </c>
      <c r="J8" s="33">
        <f>H8*0.5</f>
        <v>18720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47304</v>
      </c>
      <c r="G11" s="33">
        <f>H11*1.1</f>
        <v>43362</v>
      </c>
      <c r="H11" s="33">
        <v>39420</v>
      </c>
      <c r="I11" s="33">
        <f>H11*0.75</f>
        <v>29565</v>
      </c>
      <c r="J11" s="33">
        <f>H11*0.5</f>
        <v>19710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66268.800000000003</v>
      </c>
      <c r="G12" s="37">
        <f>H12*1.1</f>
        <v>60746.400000000001</v>
      </c>
      <c r="H12" s="37">
        <v>55224</v>
      </c>
      <c r="I12" s="37">
        <f>H12*0.75</f>
        <v>41418</v>
      </c>
      <c r="J12" s="37">
        <f>H12*0.5</f>
        <v>27612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6480 до 129600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30600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5760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30600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9360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29520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74160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12960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1296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4536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25920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12240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24120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36720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44064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24120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12960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10800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74160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17280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33840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51840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62208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30240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33840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104400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5760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5040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12960</v>
      </c>
      <c r="G100" s="117">
        <f>H100*1.1</f>
        <v>11880.000000000002</v>
      </c>
      <c r="H100" s="117">
        <v>10800</v>
      </c>
      <c r="I100" s="117">
        <f>H100*0.75</f>
        <v>8100</v>
      </c>
      <c r="J100" s="117">
        <f>H100*0.5</f>
        <v>5400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59999389629810485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9.140625" style="9" hidden="1" customWidth="1"/>
    <col min="2" max="2" width="30.7109375" style="130" customWidth="1"/>
    <col min="3" max="5" width="30.7109375" style="9" customWidth="1"/>
    <col min="6" max="9" width="24.7109375" style="131" customWidth="1"/>
    <col min="10" max="10" width="23.85546875" style="9" customWidth="1"/>
    <col min="11" max="16384" width="9.140625" style="9"/>
  </cols>
  <sheetData>
    <row r="1" spans="1:10" ht="36" customHeight="1" x14ac:dyDescent="0.25">
      <c r="A1" s="132"/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18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A5" s="132"/>
      <c r="B5" s="18" t="s">
        <v>104</v>
      </c>
      <c r="C5" s="19"/>
      <c r="D5" s="19"/>
      <c r="E5" s="19"/>
      <c r="F5" s="259"/>
      <c r="G5" s="260"/>
      <c r="H5" s="260"/>
      <c r="I5" s="260"/>
      <c r="J5" s="261"/>
    </row>
    <row r="6" spans="1:10" ht="54" customHeight="1" thickBot="1" x14ac:dyDescent="0.3">
      <c r="A6" s="132"/>
      <c r="B6" s="23" t="s">
        <v>105</v>
      </c>
      <c r="C6" s="24"/>
      <c r="D6" s="24"/>
      <c r="E6" s="262"/>
      <c r="F6" s="263"/>
      <c r="G6" s="264"/>
      <c r="H6" s="264"/>
      <c r="I6" s="264"/>
      <c r="J6" s="265"/>
    </row>
    <row r="7" spans="1:10" ht="24" customHeight="1" thickBot="1" x14ac:dyDescent="0.3">
      <c r="A7" s="132"/>
      <c r="B7" s="137"/>
      <c r="C7" s="138"/>
      <c r="D7" s="138"/>
      <c r="E7" s="138"/>
      <c r="F7" s="266"/>
      <c r="G7" s="267"/>
      <c r="H7" s="267"/>
      <c r="I7" s="267"/>
      <c r="J7" s="268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1"/>
      <c r="F8" s="33">
        <f>H8*1.2</f>
        <v>38793.599999999999</v>
      </c>
      <c r="G8" s="33">
        <f>H8*1.1</f>
        <v>35560.800000000003</v>
      </c>
      <c r="H8" s="33">
        <v>32328</v>
      </c>
      <c r="I8" s="33">
        <f>H8*0.75</f>
        <v>24246</v>
      </c>
      <c r="J8" s="33">
        <f>H8*0.5</f>
        <v>16164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5"/>
      <c r="F9" s="37">
        <f>H9*1.2</f>
        <v>54345.599999999999</v>
      </c>
      <c r="G9" s="37">
        <f>H9*1.1</f>
        <v>49816.800000000003</v>
      </c>
      <c r="H9" s="37">
        <v>45288</v>
      </c>
      <c r="I9" s="37">
        <f>H9*0.75</f>
        <v>33966</v>
      </c>
      <c r="J9" s="37">
        <f>H9*0.5</f>
        <v>22644</v>
      </c>
    </row>
    <row r="10" spans="1:10" ht="24" customHeight="1" thickBot="1" x14ac:dyDescent="0.3">
      <c r="A10" s="132"/>
      <c r="B10" s="27"/>
      <c r="C10" s="38"/>
      <c r="D10" s="38"/>
      <c r="E10" s="38"/>
      <c r="F10" s="269"/>
      <c r="G10" s="270"/>
      <c r="H10" s="270"/>
      <c r="I10" s="270"/>
      <c r="J10" s="271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1"/>
      <c r="F11" s="33">
        <f>H11*1.2</f>
        <v>44366.400000000001</v>
      </c>
      <c r="G11" s="33">
        <f>H11*1.1</f>
        <v>40669.200000000004</v>
      </c>
      <c r="H11" s="33">
        <v>36972</v>
      </c>
      <c r="I11" s="33">
        <f>H11*0.75</f>
        <v>27729</v>
      </c>
      <c r="J11" s="33">
        <f>H11*0.5</f>
        <v>18486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5"/>
      <c r="F12" s="272">
        <f>H12*1.2</f>
        <v>62121.599999999999</v>
      </c>
      <c r="G12" s="272">
        <f>H12*1.1</f>
        <v>56944.800000000003</v>
      </c>
      <c r="H12" s="272">
        <v>51768</v>
      </c>
      <c r="I12" s="272">
        <f>H12*0.75</f>
        <v>38826</v>
      </c>
      <c r="J12" s="272">
        <f>H12*0.5</f>
        <v>25884</v>
      </c>
    </row>
    <row r="13" spans="1:10" ht="24" customHeight="1" thickBot="1" x14ac:dyDescent="0.3">
      <c r="A13" s="132"/>
      <c r="B13" s="27"/>
      <c r="C13" s="38"/>
      <c r="D13" s="38"/>
      <c r="E13" s="38"/>
      <c r="F13" s="177"/>
      <c r="G13" s="203"/>
      <c r="H13" s="203"/>
      <c r="I13" s="203"/>
      <c r="J13" s="204"/>
    </row>
    <row r="14" spans="1:10" ht="36" customHeight="1" thickBot="1" x14ac:dyDescent="0.3">
      <c r="A14" s="132" t="s">
        <v>111</v>
      </c>
      <c r="B14" s="30" t="s">
        <v>117</v>
      </c>
      <c r="C14" s="31"/>
      <c r="D14" s="31"/>
      <c r="E14" s="31"/>
      <c r="F14" s="273">
        <v>7200</v>
      </c>
      <c r="G14" s="274"/>
      <c r="H14" s="274"/>
      <c r="I14" s="274"/>
      <c r="J14" s="275"/>
    </row>
    <row r="15" spans="1:10" ht="36" customHeight="1" thickBot="1" x14ac:dyDescent="0.3">
      <c r="A15" s="132" t="s">
        <v>113</v>
      </c>
      <c r="B15" s="46" t="s">
        <v>118</v>
      </c>
      <c r="C15" s="47"/>
      <c r="D15" s="47"/>
      <c r="E15" s="47"/>
      <c r="F15" s="276">
        <v>10080</v>
      </c>
      <c r="G15" s="277"/>
      <c r="H15" s="277"/>
      <c r="I15" s="277"/>
      <c r="J15" s="278"/>
    </row>
    <row r="16" spans="1:10" ht="36" customHeight="1" thickBot="1" x14ac:dyDescent="0.3">
      <c r="A16" s="132"/>
      <c r="B16" s="27"/>
      <c r="C16" s="38"/>
      <c r="D16" s="38"/>
      <c r="E16" s="38"/>
      <c r="F16" s="137"/>
      <c r="G16" s="279"/>
      <c r="H16" s="279"/>
      <c r="I16" s="279"/>
      <c r="J16" s="280"/>
    </row>
    <row r="17" spans="1:10" ht="36" customHeight="1" x14ac:dyDescent="0.25">
      <c r="A17" s="132"/>
      <c r="B17" s="52" t="s">
        <v>119</v>
      </c>
      <c r="C17" s="53"/>
      <c r="D17" s="53"/>
      <c r="E17" s="53"/>
      <c r="F17" s="178">
        <v>1260</v>
      </c>
      <c r="G17" s="281"/>
      <c r="H17" s="281"/>
      <c r="I17" s="281"/>
      <c r="J17" s="179"/>
    </row>
    <row r="18" spans="1:10" ht="36" customHeight="1" thickBot="1" x14ac:dyDescent="0.3">
      <c r="A18" s="132"/>
      <c r="B18" s="52" t="s">
        <v>120</v>
      </c>
      <c r="C18" s="53"/>
      <c r="D18" s="53"/>
      <c r="E18" s="53"/>
      <c r="F18" s="199">
        <v>1800</v>
      </c>
      <c r="G18" s="282"/>
      <c r="H18" s="282"/>
      <c r="I18" s="282"/>
      <c r="J18" s="283"/>
    </row>
    <row r="19" spans="1:10" ht="24" customHeight="1" thickBot="1" x14ac:dyDescent="0.3">
      <c r="A19" s="132"/>
      <c r="B19" s="155"/>
      <c r="C19" s="156"/>
      <c r="D19" s="156"/>
      <c r="E19" s="156"/>
      <c r="F19" s="137"/>
      <c r="G19" s="279"/>
      <c r="H19" s="279"/>
      <c r="I19" s="279"/>
      <c r="J19" s="280"/>
    </row>
    <row r="20" spans="1:10" ht="36" customHeight="1" thickBot="1" x14ac:dyDescent="0.3">
      <c r="A20" s="132"/>
      <c r="B20" s="284" t="s">
        <v>121</v>
      </c>
      <c r="C20" s="285"/>
      <c r="D20" s="285"/>
      <c r="E20" s="286"/>
      <c r="F20" s="287" t="str">
        <f>"Цена от "&amp;MIN($F$21:F40)&amp;" до "&amp;MAX($F$21:F40)</f>
        <v>Цена от 3780 до 75600</v>
      </c>
      <c r="G20" s="288"/>
      <c r="H20" s="288"/>
      <c r="I20" s="288"/>
      <c r="J20" s="289"/>
    </row>
    <row r="21" spans="1:10" ht="36" customHeight="1" outlineLevel="1" x14ac:dyDescent="0.25">
      <c r="A21" s="132"/>
      <c r="B21" s="34" t="s">
        <v>122</v>
      </c>
      <c r="C21" s="35"/>
      <c r="D21" s="35"/>
      <c r="E21" s="35"/>
      <c r="F21" s="290">
        <v>3780</v>
      </c>
      <c r="G21" s="290"/>
      <c r="H21" s="290"/>
      <c r="I21" s="290"/>
      <c r="J21" s="291"/>
    </row>
    <row r="22" spans="1:10" ht="36" customHeight="1" outlineLevel="1" x14ac:dyDescent="0.25">
      <c r="A22" s="132"/>
      <c r="B22" s="52" t="s">
        <v>123</v>
      </c>
      <c r="C22" s="53"/>
      <c r="D22" s="53"/>
      <c r="E22" s="53"/>
      <c r="F22" s="290">
        <v>7560</v>
      </c>
      <c r="G22" s="290"/>
      <c r="H22" s="290"/>
      <c r="I22" s="290"/>
      <c r="J22" s="291"/>
    </row>
    <row r="23" spans="1:10" ht="36" customHeight="1" outlineLevel="1" x14ac:dyDescent="0.25">
      <c r="A23" s="132"/>
      <c r="B23" s="52" t="s">
        <v>124</v>
      </c>
      <c r="C23" s="53"/>
      <c r="D23" s="53"/>
      <c r="E23" s="53"/>
      <c r="F23" s="290">
        <v>11340</v>
      </c>
      <c r="G23" s="290"/>
      <c r="H23" s="290"/>
      <c r="I23" s="290"/>
      <c r="J23" s="291"/>
    </row>
    <row r="24" spans="1:10" ht="36" customHeight="1" outlineLevel="1" x14ac:dyDescent="0.25">
      <c r="A24" s="132"/>
      <c r="B24" s="52" t="s">
        <v>125</v>
      </c>
      <c r="C24" s="53"/>
      <c r="D24" s="53"/>
      <c r="E24" s="53"/>
      <c r="F24" s="290">
        <v>15120</v>
      </c>
      <c r="G24" s="290"/>
      <c r="H24" s="290"/>
      <c r="I24" s="290"/>
      <c r="J24" s="291"/>
    </row>
    <row r="25" spans="1:10" ht="36" customHeight="1" outlineLevel="1" x14ac:dyDescent="0.25">
      <c r="A25" s="132"/>
      <c r="B25" s="52" t="s">
        <v>126</v>
      </c>
      <c r="C25" s="53"/>
      <c r="D25" s="53"/>
      <c r="E25" s="53"/>
      <c r="F25" s="290">
        <v>18900</v>
      </c>
      <c r="G25" s="290"/>
      <c r="H25" s="290"/>
      <c r="I25" s="290"/>
      <c r="J25" s="291"/>
    </row>
    <row r="26" spans="1:10" ht="36" customHeight="1" outlineLevel="1" x14ac:dyDescent="0.25">
      <c r="A26" s="132"/>
      <c r="B26" s="52" t="s">
        <v>127</v>
      </c>
      <c r="C26" s="53"/>
      <c r="D26" s="53"/>
      <c r="E26" s="53"/>
      <c r="F26" s="290">
        <v>22680</v>
      </c>
      <c r="G26" s="290"/>
      <c r="H26" s="290"/>
      <c r="I26" s="290"/>
      <c r="J26" s="291"/>
    </row>
    <row r="27" spans="1:10" ht="36" customHeight="1" outlineLevel="1" x14ac:dyDescent="0.25">
      <c r="A27" s="132"/>
      <c r="B27" s="52" t="s">
        <v>128</v>
      </c>
      <c r="C27" s="53"/>
      <c r="D27" s="53"/>
      <c r="E27" s="53"/>
      <c r="F27" s="290">
        <v>26460</v>
      </c>
      <c r="G27" s="290"/>
      <c r="H27" s="290"/>
      <c r="I27" s="290"/>
      <c r="J27" s="291"/>
    </row>
    <row r="28" spans="1:10" ht="36" customHeight="1" outlineLevel="1" x14ac:dyDescent="0.25">
      <c r="A28" s="132"/>
      <c r="B28" s="52" t="s">
        <v>129</v>
      </c>
      <c r="C28" s="53"/>
      <c r="D28" s="53"/>
      <c r="E28" s="53"/>
      <c r="F28" s="290">
        <v>30240</v>
      </c>
      <c r="G28" s="290"/>
      <c r="H28" s="290"/>
      <c r="I28" s="290"/>
      <c r="J28" s="291"/>
    </row>
    <row r="29" spans="1:10" ht="36" customHeight="1" outlineLevel="1" x14ac:dyDescent="0.25">
      <c r="A29" s="132"/>
      <c r="B29" s="52" t="s">
        <v>130</v>
      </c>
      <c r="C29" s="53"/>
      <c r="D29" s="53"/>
      <c r="E29" s="53"/>
      <c r="F29" s="290">
        <v>34020</v>
      </c>
      <c r="G29" s="290"/>
      <c r="H29" s="290"/>
      <c r="I29" s="290"/>
      <c r="J29" s="291"/>
    </row>
    <row r="30" spans="1:10" ht="36" customHeight="1" outlineLevel="1" x14ac:dyDescent="0.25">
      <c r="A30" s="132"/>
      <c r="B30" s="52" t="s">
        <v>131</v>
      </c>
      <c r="C30" s="53"/>
      <c r="D30" s="53"/>
      <c r="E30" s="53"/>
      <c r="F30" s="290">
        <v>37800</v>
      </c>
      <c r="G30" s="290"/>
      <c r="H30" s="290"/>
      <c r="I30" s="290"/>
      <c r="J30" s="291"/>
    </row>
    <row r="31" spans="1:10" ht="36" customHeight="1" outlineLevel="1" x14ac:dyDescent="0.25">
      <c r="A31" s="132"/>
      <c r="B31" s="52" t="s">
        <v>132</v>
      </c>
      <c r="C31" s="53"/>
      <c r="D31" s="53"/>
      <c r="E31" s="53"/>
      <c r="F31" s="290">
        <v>41580</v>
      </c>
      <c r="G31" s="290"/>
      <c r="H31" s="290"/>
      <c r="I31" s="290"/>
      <c r="J31" s="291"/>
    </row>
    <row r="32" spans="1:10" ht="36" customHeight="1" outlineLevel="1" x14ac:dyDescent="0.25">
      <c r="A32" s="132"/>
      <c r="B32" s="52" t="s">
        <v>133</v>
      </c>
      <c r="C32" s="53"/>
      <c r="D32" s="53"/>
      <c r="E32" s="53"/>
      <c r="F32" s="290">
        <v>45360</v>
      </c>
      <c r="G32" s="290"/>
      <c r="H32" s="290"/>
      <c r="I32" s="290"/>
      <c r="J32" s="291"/>
    </row>
    <row r="33" spans="1:10" ht="36" customHeight="1" outlineLevel="1" x14ac:dyDescent="0.25">
      <c r="A33" s="132"/>
      <c r="B33" s="52" t="s">
        <v>134</v>
      </c>
      <c r="C33" s="53"/>
      <c r="D33" s="53"/>
      <c r="E33" s="53"/>
      <c r="F33" s="290">
        <v>49140</v>
      </c>
      <c r="G33" s="290"/>
      <c r="H33" s="290"/>
      <c r="I33" s="290"/>
      <c r="J33" s="291"/>
    </row>
    <row r="34" spans="1:10" ht="36" customHeight="1" outlineLevel="1" x14ac:dyDescent="0.25">
      <c r="A34" s="132"/>
      <c r="B34" s="52" t="s">
        <v>135</v>
      </c>
      <c r="C34" s="53"/>
      <c r="D34" s="53"/>
      <c r="E34" s="53"/>
      <c r="F34" s="290">
        <v>52920</v>
      </c>
      <c r="G34" s="290"/>
      <c r="H34" s="290"/>
      <c r="I34" s="290"/>
      <c r="J34" s="291"/>
    </row>
    <row r="35" spans="1:10" ht="36" customHeight="1" outlineLevel="1" x14ac:dyDescent="0.25">
      <c r="A35" s="132"/>
      <c r="B35" s="52" t="s">
        <v>136</v>
      </c>
      <c r="C35" s="53"/>
      <c r="D35" s="53"/>
      <c r="E35" s="53"/>
      <c r="F35" s="290">
        <v>56700</v>
      </c>
      <c r="G35" s="290"/>
      <c r="H35" s="290"/>
      <c r="I35" s="290"/>
      <c r="J35" s="291"/>
    </row>
    <row r="36" spans="1:10" ht="36" customHeight="1" outlineLevel="1" x14ac:dyDescent="0.25">
      <c r="A36" s="132"/>
      <c r="B36" s="52" t="s">
        <v>137</v>
      </c>
      <c r="C36" s="53"/>
      <c r="D36" s="53"/>
      <c r="E36" s="53"/>
      <c r="F36" s="290">
        <v>60480</v>
      </c>
      <c r="G36" s="290"/>
      <c r="H36" s="290"/>
      <c r="I36" s="290"/>
      <c r="J36" s="291"/>
    </row>
    <row r="37" spans="1:10" ht="36" customHeight="1" outlineLevel="1" x14ac:dyDescent="0.25">
      <c r="A37" s="132"/>
      <c r="B37" s="52" t="s">
        <v>138</v>
      </c>
      <c r="C37" s="53"/>
      <c r="D37" s="53"/>
      <c r="E37" s="53"/>
      <c r="F37" s="290">
        <v>64260</v>
      </c>
      <c r="G37" s="290"/>
      <c r="H37" s="290"/>
      <c r="I37" s="290"/>
      <c r="J37" s="291"/>
    </row>
    <row r="38" spans="1:10" ht="36" customHeight="1" outlineLevel="1" x14ac:dyDescent="0.25">
      <c r="A38" s="132"/>
      <c r="B38" s="52" t="s">
        <v>139</v>
      </c>
      <c r="C38" s="53"/>
      <c r="D38" s="53"/>
      <c r="E38" s="53"/>
      <c r="F38" s="290">
        <v>68040</v>
      </c>
      <c r="G38" s="290"/>
      <c r="H38" s="290"/>
      <c r="I38" s="290"/>
      <c r="J38" s="291"/>
    </row>
    <row r="39" spans="1:10" ht="36" customHeight="1" outlineLevel="1" x14ac:dyDescent="0.25">
      <c r="A39" s="132"/>
      <c r="B39" s="52" t="s">
        <v>140</v>
      </c>
      <c r="C39" s="53"/>
      <c r="D39" s="53"/>
      <c r="E39" s="53"/>
      <c r="F39" s="290">
        <v>71820</v>
      </c>
      <c r="G39" s="290"/>
      <c r="H39" s="290"/>
      <c r="I39" s="290"/>
      <c r="J39" s="291"/>
    </row>
    <row r="40" spans="1:10" ht="36" customHeight="1" outlineLevel="1" thickBot="1" x14ac:dyDescent="0.3">
      <c r="A40" s="132"/>
      <c r="B40" s="52" t="s">
        <v>141</v>
      </c>
      <c r="C40" s="53"/>
      <c r="D40" s="53"/>
      <c r="E40" s="53"/>
      <c r="F40" s="292">
        <v>75600</v>
      </c>
      <c r="G40" s="292"/>
      <c r="H40" s="292"/>
      <c r="I40" s="292"/>
      <c r="J40" s="293"/>
    </row>
    <row r="41" spans="1:10" ht="36" customHeight="1" thickBot="1" x14ac:dyDescent="0.3">
      <c r="A41" s="132"/>
      <c r="B41" s="70" t="s">
        <v>142</v>
      </c>
      <c r="C41" s="71"/>
      <c r="D41" s="71"/>
      <c r="E41" s="294"/>
      <c r="F41" s="287" t="str">
        <f>"Цена от "&amp;MIN(F42:F51)&amp;" до "&amp;MAX(F42:F51)</f>
        <v>Цена от 1620 до 41040</v>
      </c>
      <c r="G41" s="288"/>
      <c r="H41" s="288"/>
      <c r="I41" s="288"/>
      <c r="J41" s="289"/>
    </row>
    <row r="42" spans="1:10" ht="36" customHeight="1" x14ac:dyDescent="0.25">
      <c r="A42" s="132"/>
      <c r="B42" s="76" t="s">
        <v>143</v>
      </c>
      <c r="C42" s="77"/>
      <c r="D42" s="77"/>
      <c r="E42" s="53"/>
      <c r="F42" s="290">
        <v>4644</v>
      </c>
      <c r="G42" s="290"/>
      <c r="H42" s="290"/>
      <c r="I42" s="290"/>
      <c r="J42" s="291"/>
    </row>
    <row r="43" spans="1:10" ht="36" customHeight="1" x14ac:dyDescent="0.25">
      <c r="A43" s="132"/>
      <c r="B43" s="76" t="s">
        <v>210</v>
      </c>
      <c r="C43" s="77"/>
      <c r="D43" s="77"/>
      <c r="E43" s="53"/>
      <c r="F43" s="59">
        <v>2736</v>
      </c>
      <c r="G43" s="59"/>
      <c r="H43" s="59"/>
      <c r="I43" s="59"/>
      <c r="J43" s="60"/>
    </row>
    <row r="44" spans="1:10" ht="36" customHeight="1" x14ac:dyDescent="0.25">
      <c r="A44" s="132"/>
      <c r="B44" s="76" t="s">
        <v>145</v>
      </c>
      <c r="C44" s="77"/>
      <c r="D44" s="77"/>
      <c r="E44" s="53"/>
      <c r="F44" s="59">
        <v>41040</v>
      </c>
      <c r="G44" s="59"/>
      <c r="H44" s="59"/>
      <c r="I44" s="59"/>
      <c r="J44" s="60"/>
    </row>
    <row r="45" spans="1:10" ht="36" customHeight="1" x14ac:dyDescent="0.25">
      <c r="A45" s="132"/>
      <c r="B45" s="76" t="s">
        <v>146</v>
      </c>
      <c r="C45" s="77"/>
      <c r="D45" s="77"/>
      <c r="E45" s="53"/>
      <c r="F45" s="59">
        <v>10512</v>
      </c>
      <c r="G45" s="59"/>
      <c r="H45" s="59"/>
      <c r="I45" s="59"/>
      <c r="J45" s="60"/>
    </row>
    <row r="46" spans="1:10" ht="36" customHeight="1" x14ac:dyDescent="0.25">
      <c r="A46" s="132"/>
      <c r="B46" s="76" t="s">
        <v>147</v>
      </c>
      <c r="C46" s="77"/>
      <c r="D46" s="77"/>
      <c r="E46" s="53"/>
      <c r="F46" s="59">
        <v>27720</v>
      </c>
      <c r="G46" s="59"/>
      <c r="H46" s="59"/>
      <c r="I46" s="59"/>
      <c r="J46" s="60"/>
    </row>
    <row r="47" spans="1:10" ht="36" customHeight="1" x14ac:dyDescent="0.25">
      <c r="A47" s="132"/>
      <c r="B47" s="76" t="s">
        <v>148</v>
      </c>
      <c r="C47" s="77"/>
      <c r="D47" s="77"/>
      <c r="E47" s="53"/>
      <c r="F47" s="59">
        <v>1620</v>
      </c>
      <c r="G47" s="59"/>
      <c r="H47" s="59"/>
      <c r="I47" s="59"/>
      <c r="J47" s="60"/>
    </row>
    <row r="48" spans="1:10" ht="36" customHeight="1" x14ac:dyDescent="0.25">
      <c r="A48" s="132"/>
      <c r="B48" s="76" t="s">
        <v>149</v>
      </c>
      <c r="C48" s="77"/>
      <c r="D48" s="77"/>
      <c r="E48" s="53"/>
      <c r="F48" s="59">
        <v>1620</v>
      </c>
      <c r="G48" s="59"/>
      <c r="H48" s="59"/>
      <c r="I48" s="59"/>
      <c r="J48" s="60"/>
    </row>
    <row r="49" spans="1:10" ht="36" customHeight="1" x14ac:dyDescent="0.25">
      <c r="A49" s="132"/>
      <c r="B49" s="76" t="s">
        <v>150</v>
      </c>
      <c r="C49" s="77"/>
      <c r="D49" s="77"/>
      <c r="E49" s="53"/>
      <c r="F49" s="59">
        <v>3240</v>
      </c>
      <c r="G49" s="59"/>
      <c r="H49" s="59"/>
      <c r="I49" s="59"/>
      <c r="J49" s="60"/>
    </row>
    <row r="50" spans="1:10" ht="36" customHeight="1" x14ac:dyDescent="0.25">
      <c r="A50" s="132"/>
      <c r="B50" s="76" t="s">
        <v>151</v>
      </c>
      <c r="C50" s="77"/>
      <c r="D50" s="77"/>
      <c r="E50" s="53"/>
      <c r="F50" s="59">
        <v>4860</v>
      </c>
      <c r="G50" s="59"/>
      <c r="H50" s="59"/>
      <c r="I50" s="59"/>
      <c r="J50" s="60"/>
    </row>
    <row r="51" spans="1:10" ht="36" customHeight="1" thickBot="1" x14ac:dyDescent="0.3">
      <c r="A51" s="132"/>
      <c r="B51" s="76" t="s">
        <v>152</v>
      </c>
      <c r="C51" s="77"/>
      <c r="D51" s="77"/>
      <c r="E51" s="53"/>
      <c r="F51" s="295">
        <v>28800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132"/>
      <c r="B54" s="161" t="s">
        <v>211</v>
      </c>
      <c r="C54" s="162"/>
      <c r="D54" s="162"/>
      <c r="E54" s="162"/>
      <c r="F54" s="202" t="str">
        <f>"Цена от "&amp;MIN(F56:F56,F60:F73)&amp;" до "&amp;MAX(F56:F56,F60:F73)</f>
        <v>Цена от 3816 до 79740</v>
      </c>
      <c r="G54" s="297"/>
      <c r="H54" s="297"/>
      <c r="I54" s="297"/>
      <c r="J54" s="298"/>
    </row>
    <row r="55" spans="1:10" ht="24" customHeight="1" thickBot="1" x14ac:dyDescent="0.3">
      <c r="A55" s="132"/>
      <c r="B55" s="27"/>
      <c r="C55" s="38"/>
      <c r="D55" s="38"/>
      <c r="E55" s="38"/>
      <c r="F55" s="177"/>
      <c r="G55" s="203"/>
      <c r="H55" s="203"/>
      <c r="I55" s="203"/>
      <c r="J55" s="204"/>
    </row>
    <row r="56" spans="1:10" ht="36" customHeight="1" x14ac:dyDescent="0.25">
      <c r="A56" s="132"/>
      <c r="B56" s="76" t="s">
        <v>156</v>
      </c>
      <c r="C56" s="77"/>
      <c r="D56" s="77"/>
      <c r="E56" s="53"/>
      <c r="F56" s="290">
        <v>36720</v>
      </c>
      <c r="G56" s="290"/>
      <c r="H56" s="290"/>
      <c r="I56" s="290"/>
      <c r="J56" s="291"/>
    </row>
    <row r="57" spans="1:10" ht="36" customHeight="1" x14ac:dyDescent="0.25">
      <c r="A57" s="132"/>
      <c r="B57" s="76" t="s">
        <v>157</v>
      </c>
      <c r="C57" s="77"/>
      <c r="D57" s="77"/>
      <c r="E57" s="53"/>
      <c r="F57" s="59">
        <v>3672</v>
      </c>
      <c r="G57" s="59"/>
      <c r="H57" s="59"/>
      <c r="I57" s="59"/>
      <c r="J57" s="60"/>
    </row>
    <row r="58" spans="1:10" ht="36" customHeight="1" thickBot="1" x14ac:dyDescent="0.3">
      <c r="A58" s="132"/>
      <c r="B58" s="76" t="s">
        <v>158</v>
      </c>
      <c r="C58" s="77"/>
      <c r="D58" s="77"/>
      <c r="E58" s="53"/>
      <c r="F58" s="295">
        <v>9180</v>
      </c>
      <c r="G58" s="295"/>
      <c r="H58" s="295"/>
      <c r="I58" s="295"/>
      <c r="J58" s="296"/>
    </row>
    <row r="59" spans="1:10" ht="24" customHeight="1" thickBot="1" x14ac:dyDescent="0.3">
      <c r="A59" s="132"/>
      <c r="B59" s="27"/>
      <c r="C59" s="38"/>
      <c r="D59" s="38"/>
      <c r="E59" s="38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3"/>
      <c r="F60" s="290">
        <v>32112</v>
      </c>
      <c r="G60" s="290"/>
      <c r="H60" s="290"/>
      <c r="I60" s="290"/>
      <c r="J60" s="291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6"/>
      <c r="F61" s="59">
        <v>20340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3"/>
      <c r="F62" s="59">
        <v>45540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3"/>
      <c r="F63" s="59">
        <v>29592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3"/>
      <c r="F64" s="59">
        <v>35510.399999999994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3"/>
      <c r="F65" s="59">
        <v>18540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3"/>
      <c r="F66" s="59">
        <v>22140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3"/>
      <c r="F67" s="59">
        <v>79740</v>
      </c>
      <c r="G67" s="59"/>
      <c r="H67" s="59"/>
      <c r="I67" s="59"/>
      <c r="J67" s="60"/>
    </row>
    <row r="68" spans="1:10" ht="36" customHeight="1" x14ac:dyDescent="0.25">
      <c r="A68" s="132"/>
      <c r="B68" s="76" t="s">
        <v>167</v>
      </c>
      <c r="C68" s="77"/>
      <c r="D68" s="77"/>
      <c r="E68" s="53"/>
      <c r="F68" s="59">
        <v>40068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5"/>
      <c r="F69" s="59">
        <v>3816</v>
      </c>
      <c r="G69" s="59"/>
      <c r="H69" s="59"/>
      <c r="I69" s="59"/>
      <c r="J69" s="60"/>
    </row>
    <row r="70" spans="1:10" ht="36" customHeight="1" x14ac:dyDescent="0.25">
      <c r="A70" s="132"/>
      <c r="B70" s="76" t="s">
        <v>169</v>
      </c>
      <c r="C70" s="77"/>
      <c r="D70" s="77"/>
      <c r="E70" s="53"/>
      <c r="F70" s="59">
        <v>20052</v>
      </c>
      <c r="G70" s="59"/>
      <c r="H70" s="59"/>
      <c r="I70" s="59"/>
      <c r="J70" s="60"/>
    </row>
    <row r="71" spans="1:10" ht="36" customHeight="1" x14ac:dyDescent="0.25">
      <c r="A71" s="132"/>
      <c r="B71" s="76" t="s">
        <v>170</v>
      </c>
      <c r="C71" s="77"/>
      <c r="D71" s="77"/>
      <c r="E71" s="53"/>
      <c r="F71" s="59">
        <v>16236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6"/>
      <c r="F72" s="59">
        <v>60120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3"/>
      <c r="F73" s="59">
        <v>7740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3"/>
      <c r="F74" s="59">
        <v>4644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3"/>
      <c r="F75" s="59">
        <v>18090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18000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3"/>
      <c r="F77" s="59">
        <v>45360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76" t="s">
        <v>213</v>
      </c>
      <c r="C78" s="77"/>
      <c r="D78" s="77"/>
      <c r="E78" s="53"/>
      <c r="F78" s="59">
        <v>28800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3"/>
      <c r="F79" s="59">
        <v>64080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3"/>
      <c r="F80" s="59">
        <v>41760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299"/>
      <c r="F81" s="59">
        <v>50112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3"/>
      <c r="F82" s="59">
        <v>26640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3"/>
      <c r="F83" s="59">
        <v>31680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3"/>
      <c r="F84" s="59">
        <v>112320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8" t="s">
        <v>220</v>
      </c>
      <c r="C85" s="79"/>
      <c r="D85" s="79"/>
      <c r="E85" s="35"/>
      <c r="F85" s="59">
        <v>5760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3"/>
      <c r="F86" s="59">
        <v>84240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84" t="s">
        <v>222</v>
      </c>
      <c r="C87" s="85"/>
      <c r="D87" s="85"/>
      <c r="E87" s="299"/>
      <c r="F87" s="295">
        <v>11520</v>
      </c>
      <c r="G87" s="295"/>
      <c r="H87" s="295"/>
      <c r="I87" s="295"/>
      <c r="J87" s="296"/>
    </row>
    <row r="88" spans="1:10" ht="27" customHeight="1" thickBot="1" x14ac:dyDescent="0.3">
      <c r="A88" s="132"/>
      <c r="B88" s="18" t="s">
        <v>187</v>
      </c>
      <c r="C88" s="19"/>
      <c r="D88" s="19"/>
      <c r="E88" s="20"/>
      <c r="F88" s="259"/>
      <c r="G88" s="260"/>
      <c r="H88" s="260"/>
      <c r="I88" s="260"/>
      <c r="J88" s="261"/>
    </row>
    <row r="89" spans="1:10" ht="19.5" customHeight="1" thickBot="1" x14ac:dyDescent="0.3">
      <c r="A89" s="132"/>
      <c r="B89" s="167" t="s">
        <v>188</v>
      </c>
      <c r="C89" s="168"/>
      <c r="D89" s="168"/>
      <c r="E89" s="168"/>
      <c r="F89" s="300"/>
      <c r="G89" s="301"/>
      <c r="H89" s="301"/>
      <c r="I89" s="301"/>
      <c r="J89" s="302"/>
    </row>
    <row r="90" spans="1:10" ht="36" customHeight="1" x14ac:dyDescent="0.25">
      <c r="A90" s="132"/>
      <c r="B90" s="34" t="s">
        <v>189</v>
      </c>
      <c r="C90" s="170"/>
      <c r="D90" s="170"/>
      <c r="E90" s="170"/>
      <c r="F90" s="290">
        <v>60</v>
      </c>
      <c r="G90" s="290"/>
      <c r="H90" s="290"/>
      <c r="I90" s="290"/>
      <c r="J90" s="291"/>
    </row>
    <row r="91" spans="1:10" ht="36" customHeight="1" x14ac:dyDescent="0.25">
      <c r="A91" s="132"/>
      <c r="B91" s="76" t="s">
        <v>190</v>
      </c>
      <c r="C91" s="77"/>
      <c r="D91" s="77"/>
      <c r="E91" s="53"/>
      <c r="F91" s="59">
        <v>60</v>
      </c>
      <c r="G91" s="59"/>
      <c r="H91" s="59"/>
      <c r="I91" s="59"/>
      <c r="J91" s="60"/>
    </row>
    <row r="92" spans="1:10" ht="36" customHeight="1" thickBot="1" x14ac:dyDescent="0.3">
      <c r="A92" s="132"/>
      <c r="B92" s="76" t="s">
        <v>191</v>
      </c>
      <c r="C92" s="77"/>
      <c r="D92" s="77"/>
      <c r="E92" s="53"/>
      <c r="F92" s="295">
        <v>120</v>
      </c>
      <c r="G92" s="295"/>
      <c r="H92" s="295"/>
      <c r="I92" s="295"/>
      <c r="J92" s="296"/>
    </row>
    <row r="93" spans="1:10" ht="36" customHeight="1" thickBot="1" x14ac:dyDescent="0.3">
      <c r="A93" s="7"/>
      <c r="B93" s="18" t="s">
        <v>192</v>
      </c>
      <c r="C93" s="19"/>
      <c r="D93" s="19"/>
      <c r="E93" s="19"/>
      <c r="F93" s="202"/>
      <c r="G93" s="297"/>
      <c r="H93" s="297"/>
      <c r="I93" s="297"/>
      <c r="J93" s="298"/>
    </row>
    <row r="94" spans="1:10" ht="36" customHeight="1" x14ac:dyDescent="0.25">
      <c r="A94" s="132" t="s">
        <v>111</v>
      </c>
      <c r="B94" s="76" t="s">
        <v>252</v>
      </c>
      <c r="C94" s="77"/>
      <c r="D94" s="77"/>
      <c r="E94" s="53"/>
      <c r="F94" s="114">
        <f>H94*1.2</f>
        <v>54432</v>
      </c>
      <c r="G94" s="114">
        <f>H94*1.1</f>
        <v>49896.000000000007</v>
      </c>
      <c r="H94" s="114">
        <v>45360</v>
      </c>
      <c r="I94" s="114">
        <f>H94*0.75</f>
        <v>34020</v>
      </c>
      <c r="J94" s="115">
        <f>H94*0.5</f>
        <v>22680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3"/>
      <c r="F95" s="59">
        <v>20052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3"/>
      <c r="F96" s="59">
        <v>17784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3"/>
      <c r="F97" s="117">
        <f>H97*1.2</f>
        <v>21600</v>
      </c>
      <c r="G97" s="117">
        <f>H97*1.1</f>
        <v>19800</v>
      </c>
      <c r="H97" s="117">
        <v>18000</v>
      </c>
      <c r="I97" s="117">
        <f>H97*0.75</f>
        <v>13500</v>
      </c>
      <c r="J97" s="303">
        <f>H97*0.5</f>
        <v>9000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3"/>
      <c r="F98" s="59">
        <v>28080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3"/>
      <c r="F99" s="59">
        <v>25200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295">
        <v>12600</v>
      </c>
      <c r="G100" s="295"/>
      <c r="H100" s="295"/>
      <c r="I100" s="295"/>
      <c r="J100" s="296"/>
    </row>
    <row r="101" spans="1:10" ht="54" customHeight="1" thickBot="1" x14ac:dyDescent="0.3">
      <c r="A101" s="132"/>
      <c r="B101" s="161" t="s">
        <v>200</v>
      </c>
      <c r="C101" s="162"/>
      <c r="D101" s="162"/>
      <c r="E101" s="162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x14ac:dyDescent="0.25">
      <c r="A108" s="132"/>
      <c r="B108" s="137"/>
      <c r="C108" s="279"/>
      <c r="D108" s="279"/>
      <c r="E108" s="279"/>
      <c r="F108" s="279"/>
      <c r="G108" s="279"/>
      <c r="H108" s="279"/>
      <c r="I108" s="279"/>
      <c r="J108" s="279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27" customHeight="1" x14ac:dyDescent="0.25">
      <c r="A110" s="7" t="s">
        <v>113</v>
      </c>
      <c r="B110" s="126" t="s">
        <v>227</v>
      </c>
      <c r="C110" s="126"/>
      <c r="D110" s="126"/>
      <c r="E110" s="126"/>
      <c r="F110" s="126"/>
      <c r="G110" s="126"/>
      <c r="H110" s="126"/>
      <c r="I110" s="126"/>
    </row>
    <row r="111" spans="1:10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10" ht="18" customHeight="1" x14ac:dyDescent="0.25">
      <c r="A112" s="7"/>
    </row>
  </sheetData>
  <sheetProtection selectLockedCells="1" selectUnlockedCells="1"/>
  <mergeCells count="206">
    <mergeCell ref="B107:E107"/>
    <mergeCell ref="F107:J107"/>
    <mergeCell ref="B108:J108"/>
    <mergeCell ref="B110:I110"/>
    <mergeCell ref="B111:I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B89:E89"/>
    <mergeCell ref="F89:J89"/>
    <mergeCell ref="B90:E90"/>
    <mergeCell ref="F90:J90"/>
    <mergeCell ref="B91:E91"/>
    <mergeCell ref="F91:J91"/>
    <mergeCell ref="B86:E86"/>
    <mergeCell ref="F86:J86"/>
    <mergeCell ref="B87:E87"/>
    <mergeCell ref="F87:J87"/>
    <mergeCell ref="B88:E88"/>
    <mergeCell ref="F88:J88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4:E14"/>
    <mergeCell ref="F14:J14"/>
    <mergeCell ref="B15:E15"/>
    <mergeCell ref="F15:J15"/>
    <mergeCell ref="B16:E16"/>
    <mergeCell ref="F16:J16"/>
    <mergeCell ref="B10:E10"/>
    <mergeCell ref="F10:J10"/>
    <mergeCell ref="B11:E11"/>
    <mergeCell ref="B12:E12"/>
    <mergeCell ref="B13:E13"/>
    <mergeCell ref="F13:J13"/>
    <mergeCell ref="B6:E6"/>
    <mergeCell ref="F6:J6"/>
    <mergeCell ref="B7:E7"/>
    <mergeCell ref="F7:J7"/>
    <mergeCell ref="B8:E8"/>
    <mergeCell ref="B9:E9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3" firstPageNumber="0" fitToHeight="50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34128</v>
      </c>
      <c r="G8" s="33">
        <f>H8*1.1</f>
        <v>31284.000000000004</v>
      </c>
      <c r="H8" s="33">
        <v>28440</v>
      </c>
      <c r="I8" s="33">
        <f>H8*0.75</f>
        <v>21330</v>
      </c>
      <c r="J8" s="33">
        <f>H8*0.5</f>
        <v>14220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47779.199999999997</v>
      </c>
      <c r="G9" s="37">
        <f>H9*1.1</f>
        <v>43797.600000000006</v>
      </c>
      <c r="H9" s="37">
        <v>39816</v>
      </c>
      <c r="I9" s="37">
        <f>H9*0.75</f>
        <v>29862</v>
      </c>
      <c r="J9" s="37">
        <f>H9*0.5</f>
        <v>19908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40694.400000000001</v>
      </c>
      <c r="G11" s="33">
        <f>H11*1.1</f>
        <v>37303.200000000004</v>
      </c>
      <c r="H11" s="33">
        <v>33912</v>
      </c>
      <c r="I11" s="33">
        <f>H11*0.75</f>
        <v>25434</v>
      </c>
      <c r="J11" s="33">
        <f>H11*0.5</f>
        <v>16956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57024</v>
      </c>
      <c r="G12" s="37">
        <f>H12*1.1</f>
        <v>52272.000000000007</v>
      </c>
      <c r="H12" s="37">
        <v>47520</v>
      </c>
      <c r="I12" s="37">
        <f>H12*0.75</f>
        <v>35640</v>
      </c>
      <c r="J12" s="37">
        <f>H12*0.5</f>
        <v>23760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8208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11520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3528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4968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8604 до 172080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8604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17208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25812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34416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43020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51624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60228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68832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77436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86040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94644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103248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111852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120456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129060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137664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146268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154872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163476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172080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1584 до 49464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5472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3132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49464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9756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29628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1584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1584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3168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4752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32328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3330 до 84906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24480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2448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6120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60768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47916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57672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69206.399999999994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47916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49464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82566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51480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3330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17154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14814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84906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42858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5472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49608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29700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85680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67680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92160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81360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97632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67680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69840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115920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119520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93">
        <v>120</v>
      </c>
      <c r="G92" s="94"/>
      <c r="H92" s="94"/>
      <c r="I92" s="94"/>
      <c r="J92" s="95"/>
    </row>
    <row r="93" spans="1:10" ht="36" customHeight="1" thickBot="1" x14ac:dyDescent="0.3">
      <c r="B93" s="18" t="s">
        <v>192</v>
      </c>
      <c r="C93" s="19"/>
      <c r="D93" s="19"/>
      <c r="E93" s="20"/>
      <c r="F93" s="304"/>
      <c r="G93" s="111"/>
      <c r="H93" s="111"/>
      <c r="I93" s="111"/>
      <c r="J93" s="112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29462.399999999998</v>
      </c>
      <c r="G94" s="212">
        <f>H94*1.1</f>
        <v>27007.200000000001</v>
      </c>
      <c r="H94" s="212">
        <v>24552</v>
      </c>
      <c r="I94" s="212">
        <f>H94*0.75</f>
        <v>18414</v>
      </c>
      <c r="J94" s="213">
        <f>H94*0.5</f>
        <v>12276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12474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 t="e">
        <v>#REF!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41472</v>
      </c>
      <c r="G97" s="212">
        <f>H97*1.1</f>
        <v>38016</v>
      </c>
      <c r="H97" s="212">
        <v>34560</v>
      </c>
      <c r="I97" s="212">
        <f>H97*0.75</f>
        <v>25920</v>
      </c>
      <c r="J97" s="213">
        <f>H97*0.5</f>
        <v>17280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 t="e">
        <v>#REF!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12474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24019.200000000001</v>
      </c>
      <c r="G8" s="33">
        <f>H8*1.1</f>
        <v>22017.600000000002</v>
      </c>
      <c r="H8" s="33">
        <v>20016</v>
      </c>
      <c r="I8" s="33">
        <f>H8*0.75</f>
        <v>15012</v>
      </c>
      <c r="J8" s="33">
        <f>H8*0.5</f>
        <v>10008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33696</v>
      </c>
      <c r="G9" s="37">
        <f>H9*1.1</f>
        <v>30888.000000000004</v>
      </c>
      <c r="H9" s="37">
        <v>28080</v>
      </c>
      <c r="I9" s="37">
        <f>H9*0.75</f>
        <v>21060</v>
      </c>
      <c r="J9" s="37">
        <f>H9*0.5</f>
        <v>14040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28425.599999999999</v>
      </c>
      <c r="G11" s="33">
        <f>H11*1.1</f>
        <v>26056.800000000003</v>
      </c>
      <c r="H11" s="33">
        <v>23688</v>
      </c>
      <c r="I11" s="33">
        <f>H11*0.75</f>
        <v>17766</v>
      </c>
      <c r="J11" s="33">
        <f>H11*0.5</f>
        <v>11844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39830.400000000001</v>
      </c>
      <c r="G12" s="37">
        <f>H12*1.1</f>
        <v>36511.200000000004</v>
      </c>
      <c r="H12" s="37">
        <v>33192</v>
      </c>
      <c r="I12" s="37">
        <f>H12*0.75</f>
        <v>24894</v>
      </c>
      <c r="J12" s="37">
        <f>H12*0.5</f>
        <v>16596</v>
      </c>
    </row>
    <row r="13" spans="1:10" ht="24" thickBot="1" x14ac:dyDescent="0.3"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5544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7920</v>
      </c>
      <c r="G15" s="50"/>
      <c r="H15" s="50"/>
      <c r="I15" s="50"/>
      <c r="J15" s="51"/>
    </row>
    <row r="16" spans="1:10" ht="24" thickBot="1" x14ac:dyDescent="0.3">
      <c r="B16" s="27"/>
      <c r="C16" s="38"/>
      <c r="D16" s="38"/>
      <c r="E16" s="3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2232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3168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5256 до 105120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5256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10512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15768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21024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26280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31536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36792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42048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47304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52560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57816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63072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68328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73584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78840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84096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89352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94608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99864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105120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45000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3672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45000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75096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14760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1476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3690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27864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43560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59832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34920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41904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43560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45000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75096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13500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15624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13464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33120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3672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61200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84240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48960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58752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61200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63360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105840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46800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17884.8</v>
      </c>
      <c r="G94" s="212">
        <f>H94*1.1</f>
        <v>16394.400000000001</v>
      </c>
      <c r="H94" s="212">
        <v>14904</v>
      </c>
      <c r="I94" s="212">
        <f>H94*0.75</f>
        <v>11178</v>
      </c>
      <c r="J94" s="213">
        <f>H94*0.5</f>
        <v>7452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11376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25056</v>
      </c>
      <c r="G97" s="212">
        <f>H97*1.1</f>
        <v>22968.000000000004</v>
      </c>
      <c r="H97" s="212">
        <v>20880</v>
      </c>
      <c r="I97" s="212">
        <f>H97*0.75</f>
        <v>15660</v>
      </c>
      <c r="J97" s="213">
        <f>H97*0.5</f>
        <v>10440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67">
        <v>5670</v>
      </c>
      <c r="G100" s="68"/>
      <c r="H100" s="68"/>
      <c r="I100" s="68"/>
      <c r="J100" s="69"/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2.5" customHeight="1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67.5" customHeight="1" x14ac:dyDescent="0.25">
      <c r="B109" s="124" t="s">
        <v>254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0.5" customHeight="1" x14ac:dyDescent="0.25"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7" customHeight="1" x14ac:dyDescent="0.25">
      <c r="A111" s="7" t="s">
        <v>113</v>
      </c>
      <c r="B111" s="126" t="s">
        <v>208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0.5" customHeight="1" x14ac:dyDescent="0.25"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ht="18" customHeight="1" x14ac:dyDescent="0.25"/>
  </sheetData>
  <sheetProtection selectLockedCells="1" selectUnlockedCells="1"/>
  <mergeCells count="205">
    <mergeCell ref="B108:E108"/>
    <mergeCell ref="F108:J108"/>
    <mergeCell ref="B109:J109"/>
    <mergeCell ref="B110:J110"/>
    <mergeCell ref="B111:J111"/>
    <mergeCell ref="B112:J112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50" zoomScaleNormal="60" zoomScaleSheetLayoutView="50" workbookViewId="0">
      <pane ySplit="4" topLeftCell="A35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32832</v>
      </c>
      <c r="G8" s="33">
        <f>H8*1.1</f>
        <v>30096.000000000004</v>
      </c>
      <c r="H8" s="33">
        <v>27360</v>
      </c>
      <c r="I8" s="33">
        <f>H8*0.75</f>
        <v>20520</v>
      </c>
      <c r="J8" s="33">
        <f>H8*0.5</f>
        <v>13680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45964.799999999996</v>
      </c>
      <c r="G9" s="37">
        <f>H9*1.1</f>
        <v>42134.400000000001</v>
      </c>
      <c r="H9" s="37">
        <v>38304</v>
      </c>
      <c r="I9" s="37">
        <f>H9*0.75</f>
        <v>28728</v>
      </c>
      <c r="J9" s="37">
        <f>H9*0.5</f>
        <v>19152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34560</v>
      </c>
      <c r="G11" s="33">
        <f>H11*1.1</f>
        <v>31680.000000000004</v>
      </c>
      <c r="H11" s="33">
        <v>28800</v>
      </c>
      <c r="I11" s="33">
        <f>H11*0.75</f>
        <v>21600</v>
      </c>
      <c r="J11" s="33">
        <f>H11*0.5</f>
        <v>14400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48384</v>
      </c>
      <c r="G12" s="37">
        <f>H12*1.1</f>
        <v>44352</v>
      </c>
      <c r="H12" s="37">
        <v>40320</v>
      </c>
      <c r="I12" s="37">
        <f>H12*0.75</f>
        <v>30240</v>
      </c>
      <c r="J12" s="37">
        <f>H12*0.5</f>
        <v>20160</v>
      </c>
    </row>
    <row r="13" spans="1:10" ht="24" customHeight="1" thickBot="1" x14ac:dyDescent="0.3">
      <c r="A13" s="7"/>
      <c r="B13" s="27"/>
      <c r="C13" s="38"/>
      <c r="D13" s="38"/>
      <c r="E13" s="3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31"/>
      <c r="D14" s="31"/>
      <c r="E14" s="32"/>
      <c r="F14" s="43">
        <v>9576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46" t="s">
        <v>118</v>
      </c>
      <c r="C15" s="47"/>
      <c r="D15" s="47"/>
      <c r="E15" s="48"/>
      <c r="F15" s="49">
        <v>13680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38"/>
      <c r="D16" s="38"/>
      <c r="E16" s="3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504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6048 до 60480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9072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12096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15120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18144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21168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24192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27216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30240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33264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36288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39312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42336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48384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51408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54432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57456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60480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1440 до 10800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3240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1440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10800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6480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3600</v>
      </c>
      <c r="G50" s="68"/>
      <c r="H50" s="68"/>
      <c r="I50" s="68"/>
      <c r="J50" s="69"/>
    </row>
    <row r="51" spans="1:10" ht="24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2880 до 34560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2880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288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21600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3600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34560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2880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3600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2880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7200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5400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28800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2880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12150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6030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5040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48384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4320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4320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8640</v>
      </c>
      <c r="G93" s="212">
        <f>H93*1.1</f>
        <v>7920.0000000000009</v>
      </c>
      <c r="H93" s="212">
        <v>7200</v>
      </c>
      <c r="I93" s="212">
        <f>H93*0.75</f>
        <v>5400</v>
      </c>
      <c r="J93" s="213">
        <f>H93*0.5</f>
        <v>3600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3600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12096</v>
      </c>
      <c r="G96" s="212">
        <f>H96*1.1</f>
        <v>11088</v>
      </c>
      <c r="H96" s="212">
        <v>10080</v>
      </c>
      <c r="I96" s="212">
        <f>H96*0.75</f>
        <v>7560</v>
      </c>
      <c r="J96" s="213">
        <f>H96*0.5</f>
        <v>5040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7920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5040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3"/>
      <c r="F99" s="117">
        <f>H99*1.2</f>
        <v>5184</v>
      </c>
      <c r="G99" s="117">
        <f>H99*1.1</f>
        <v>4752</v>
      </c>
      <c r="H99" s="117">
        <v>4320</v>
      </c>
      <c r="I99" s="117">
        <f>H99*0.75</f>
        <v>3240</v>
      </c>
      <c r="J99" s="117">
        <f>H99*0.5</f>
        <v>2160</v>
      </c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255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2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07"/>
  <sheetViews>
    <sheetView view="pageBreakPreview" topLeftCell="B1" zoomScale="60" zoomScaleNormal="60" workbookViewId="0">
      <pane ySplit="4" topLeftCell="A185" activePane="bottomLeft" state="frozen"/>
      <selection activeCell="B11" sqref="B11:E11"/>
      <selection pane="bottomLeft" activeCell="G189" sqref="G189:I192"/>
    </sheetView>
  </sheetViews>
  <sheetFormatPr defaultColWidth="9.140625" defaultRowHeight="12.75" outlineLevelRow="1" x14ac:dyDescent="0.25"/>
  <cols>
    <col min="1" max="1" width="1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/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 t="s">
        <v>256</v>
      </c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307" t="s">
        <v>112</v>
      </c>
      <c r="C9" s="308"/>
      <c r="D9" s="308"/>
      <c r="E9" s="309"/>
      <c r="F9" s="310">
        <f>H9*1.2</f>
        <v>88560</v>
      </c>
      <c r="G9" s="310">
        <f>H9*1.1</f>
        <v>81180</v>
      </c>
      <c r="H9" s="310">
        <v>73800</v>
      </c>
      <c r="I9" s="310">
        <f>H9*0.75</f>
        <v>55350</v>
      </c>
      <c r="J9" s="310">
        <f>H9*0.5</f>
        <v>36900</v>
      </c>
    </row>
    <row r="10" spans="1:10" ht="18" customHeight="1" thickBot="1" x14ac:dyDescent="0.3">
      <c r="A10" s="311"/>
      <c r="B10" s="312"/>
      <c r="C10" s="312"/>
      <c r="D10" s="312"/>
      <c r="E10" s="312"/>
      <c r="F10" s="312"/>
      <c r="G10" s="312"/>
      <c r="H10" s="312"/>
      <c r="I10" s="312"/>
      <c r="J10" s="313"/>
    </row>
    <row r="11" spans="1:10" ht="36" customHeight="1" thickBot="1" x14ac:dyDescent="0.3">
      <c r="A11" s="7" t="s">
        <v>113</v>
      </c>
      <c r="B11" s="34" t="s">
        <v>114</v>
      </c>
      <c r="C11" s="35"/>
      <c r="D11" s="35"/>
      <c r="E11" s="36"/>
      <c r="F11" s="314">
        <f>H11*1.2</f>
        <v>123984</v>
      </c>
      <c r="G11" s="314">
        <f>H11*1.1</f>
        <v>113652.00000000001</v>
      </c>
      <c r="H11" s="314">
        <v>103320</v>
      </c>
      <c r="I11" s="314">
        <f>H11*0.75</f>
        <v>77490</v>
      </c>
      <c r="J11" s="314">
        <f>H11*0.5</f>
        <v>51660</v>
      </c>
    </row>
    <row r="12" spans="1:10" ht="24" customHeight="1" thickBot="1" x14ac:dyDescent="0.3">
      <c r="A12" s="7"/>
      <c r="B12" s="27"/>
      <c r="C12" s="38"/>
      <c r="D12" s="38"/>
      <c r="E12" s="39"/>
      <c r="F12" s="40" t="s">
        <v>256</v>
      </c>
      <c r="G12" s="41"/>
      <c r="H12" s="41"/>
      <c r="I12" s="41"/>
      <c r="J12" s="42"/>
    </row>
    <row r="13" spans="1:10" ht="36" customHeight="1" thickBot="1" x14ac:dyDescent="0.3">
      <c r="A13" s="7" t="s">
        <v>111</v>
      </c>
      <c r="B13" s="30" t="s">
        <v>115</v>
      </c>
      <c r="C13" s="31"/>
      <c r="D13" s="31"/>
      <c r="E13" s="32"/>
      <c r="F13" s="33">
        <f>H13*1.2</f>
        <v>99360</v>
      </c>
      <c r="G13" s="33">
        <f>H13*1.1</f>
        <v>91080.000000000015</v>
      </c>
      <c r="H13" s="33">
        <v>82800</v>
      </c>
      <c r="I13" s="33">
        <f>H13*0.75</f>
        <v>62100</v>
      </c>
      <c r="J13" s="33">
        <f>H13*0.5</f>
        <v>41400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thickBot="1" x14ac:dyDescent="0.3">
      <c r="A15" s="7" t="s">
        <v>113</v>
      </c>
      <c r="B15" s="34" t="s">
        <v>116</v>
      </c>
      <c r="C15" s="35"/>
      <c r="D15" s="35"/>
      <c r="E15" s="36"/>
      <c r="F15" s="37">
        <f>H15*1.2</f>
        <v>139104</v>
      </c>
      <c r="G15" s="37">
        <f>H15*1.1</f>
        <v>127512.00000000001</v>
      </c>
      <c r="H15" s="37">
        <v>115920</v>
      </c>
      <c r="I15" s="37">
        <f>H15*0.75</f>
        <v>86940</v>
      </c>
      <c r="J15" s="37">
        <f>H15*0.5</f>
        <v>57960</v>
      </c>
    </row>
    <row r="16" spans="1:10" ht="24" customHeight="1" thickBot="1" x14ac:dyDescent="0.3">
      <c r="A16" s="7"/>
      <c r="B16" s="27"/>
      <c r="C16" s="38"/>
      <c r="D16" s="38"/>
      <c r="E16" s="39"/>
      <c r="F16" s="40"/>
      <c r="G16" s="41"/>
      <c r="H16" s="41"/>
      <c r="I16" s="41"/>
      <c r="J16" s="42"/>
    </row>
    <row r="17" spans="1:10" ht="36" customHeight="1" x14ac:dyDescent="0.25">
      <c r="A17" s="7" t="s">
        <v>111</v>
      </c>
      <c r="B17" s="30" t="s">
        <v>117</v>
      </c>
      <c r="C17" s="31"/>
      <c r="D17" s="31"/>
      <c r="E17" s="32"/>
      <c r="F17" s="43">
        <v>18540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46" t="s">
        <v>118</v>
      </c>
      <c r="C18" s="47"/>
      <c r="D18" s="47"/>
      <c r="E18" s="48"/>
      <c r="F18" s="49">
        <v>26640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38"/>
      <c r="D19" s="38"/>
      <c r="E19" s="39"/>
      <c r="F19" s="40" t="s">
        <v>256</v>
      </c>
      <c r="G19" s="41"/>
      <c r="H19" s="41"/>
      <c r="I19" s="41"/>
      <c r="J19" s="42"/>
    </row>
    <row r="20" spans="1:10" ht="36" customHeight="1" thickBot="1" x14ac:dyDescent="0.3">
      <c r="A20" s="7" t="s">
        <v>111</v>
      </c>
      <c r="B20" s="52" t="s">
        <v>119</v>
      </c>
      <c r="C20" s="53"/>
      <c r="D20" s="53"/>
      <c r="E20" s="54"/>
      <c r="F20" s="55">
        <v>2880</v>
      </c>
      <c r="G20" s="56"/>
      <c r="H20" s="56"/>
      <c r="I20" s="56"/>
      <c r="J20" s="57"/>
    </row>
    <row r="21" spans="1:10" ht="24" customHeight="1" thickBot="1" x14ac:dyDescent="0.3">
      <c r="A21" s="7"/>
      <c r="B21" s="27"/>
      <c r="C21" s="38"/>
      <c r="D21" s="38"/>
      <c r="E21" s="39"/>
      <c r="F21" s="40"/>
      <c r="G21" s="41"/>
      <c r="H21" s="41"/>
      <c r="I21" s="41"/>
      <c r="J21" s="42"/>
    </row>
    <row r="22" spans="1:10" ht="36" customHeight="1" thickBot="1" x14ac:dyDescent="0.3">
      <c r="A22" s="7" t="s">
        <v>113</v>
      </c>
      <c r="B22" s="315" t="s">
        <v>120</v>
      </c>
      <c r="C22" s="299"/>
      <c r="D22" s="299"/>
      <c r="E22" s="86"/>
      <c r="F22" s="316">
        <v>4032</v>
      </c>
      <c r="G22" s="295"/>
      <c r="H22" s="295"/>
      <c r="I22" s="295"/>
      <c r="J22" s="296"/>
    </row>
    <row r="23" spans="1:10" ht="31.5" customHeight="1" thickBot="1" x14ac:dyDescent="0.3">
      <c r="A23" s="311" t="s">
        <v>256</v>
      </c>
      <c r="B23" s="312"/>
      <c r="C23" s="312"/>
      <c r="D23" s="312"/>
      <c r="E23" s="312"/>
      <c r="F23" s="312"/>
      <c r="G23" s="312"/>
      <c r="H23" s="312"/>
      <c r="I23" s="312"/>
      <c r="J23" s="313"/>
    </row>
    <row r="24" spans="1:10" ht="36" customHeight="1" thickBot="1" x14ac:dyDescent="0.3">
      <c r="A24" s="7"/>
      <c r="B24" s="61" t="s">
        <v>121</v>
      </c>
      <c r="C24" s="62"/>
      <c r="D24" s="62"/>
      <c r="E24" s="63"/>
      <c r="F24" s="64" t="str">
        <f>"Цена от "&amp;MIN($F$25:F64)&amp;" до "&amp;MAX($F$25:F64)</f>
        <v>Цена от 17100 до 684000</v>
      </c>
      <c r="G24" s="65"/>
      <c r="H24" s="65"/>
      <c r="I24" s="65"/>
      <c r="J24" s="66"/>
    </row>
    <row r="25" spans="1:10" ht="36" customHeight="1" outlineLevel="1" x14ac:dyDescent="0.25">
      <c r="A25" s="7"/>
      <c r="B25" s="52" t="s">
        <v>122</v>
      </c>
      <c r="C25" s="53"/>
      <c r="D25" s="53"/>
      <c r="E25" s="54"/>
      <c r="F25" s="67">
        <v>17100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123</v>
      </c>
      <c r="C26" s="53"/>
      <c r="D26" s="53"/>
      <c r="E26" s="54"/>
      <c r="F26" s="67">
        <v>34200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124</v>
      </c>
      <c r="C27" s="53"/>
      <c r="D27" s="53"/>
      <c r="E27" s="54"/>
      <c r="F27" s="67">
        <v>51300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125</v>
      </c>
      <c r="C28" s="53"/>
      <c r="D28" s="53"/>
      <c r="E28" s="54"/>
      <c r="F28" s="67">
        <v>68400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126</v>
      </c>
      <c r="C29" s="53"/>
      <c r="D29" s="53"/>
      <c r="E29" s="54"/>
      <c r="F29" s="67">
        <v>85500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127</v>
      </c>
      <c r="C30" s="53"/>
      <c r="D30" s="53"/>
      <c r="E30" s="54"/>
      <c r="F30" s="67">
        <v>102600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128</v>
      </c>
      <c r="C31" s="53"/>
      <c r="D31" s="53"/>
      <c r="E31" s="54"/>
      <c r="F31" s="67">
        <v>119700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129</v>
      </c>
      <c r="C32" s="53"/>
      <c r="D32" s="53"/>
      <c r="E32" s="54"/>
      <c r="F32" s="67">
        <v>136800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130</v>
      </c>
      <c r="C33" s="53"/>
      <c r="D33" s="53"/>
      <c r="E33" s="54"/>
      <c r="F33" s="67">
        <v>153900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131</v>
      </c>
      <c r="C34" s="53"/>
      <c r="D34" s="53"/>
      <c r="E34" s="54"/>
      <c r="F34" s="67">
        <v>171000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132</v>
      </c>
      <c r="C35" s="53"/>
      <c r="D35" s="53"/>
      <c r="E35" s="54"/>
      <c r="F35" s="67">
        <v>188100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133</v>
      </c>
      <c r="C36" s="53"/>
      <c r="D36" s="53"/>
      <c r="E36" s="54"/>
      <c r="F36" s="67">
        <v>205200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134</v>
      </c>
      <c r="C37" s="53"/>
      <c r="D37" s="53"/>
      <c r="E37" s="54"/>
      <c r="F37" s="67">
        <v>222300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135</v>
      </c>
      <c r="C38" s="53"/>
      <c r="D38" s="53"/>
      <c r="E38" s="54"/>
      <c r="F38" s="67">
        <v>239400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136</v>
      </c>
      <c r="C39" s="53"/>
      <c r="D39" s="53"/>
      <c r="E39" s="54"/>
      <c r="F39" s="67">
        <v>256500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137</v>
      </c>
      <c r="C40" s="53"/>
      <c r="D40" s="53"/>
      <c r="E40" s="54"/>
      <c r="F40" s="67">
        <v>273600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138</v>
      </c>
      <c r="C41" s="53"/>
      <c r="D41" s="53"/>
      <c r="E41" s="54"/>
      <c r="F41" s="67">
        <v>290700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139</v>
      </c>
      <c r="C42" s="53"/>
      <c r="D42" s="53"/>
      <c r="E42" s="54"/>
      <c r="F42" s="67">
        <v>307800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140</v>
      </c>
      <c r="C43" s="53"/>
      <c r="D43" s="53"/>
      <c r="E43" s="54"/>
      <c r="F43" s="67">
        <v>324900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141</v>
      </c>
      <c r="C44" s="53"/>
      <c r="D44" s="53"/>
      <c r="E44" s="54"/>
      <c r="F44" s="67">
        <v>342000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231</v>
      </c>
      <c r="C45" s="53"/>
      <c r="D45" s="53"/>
      <c r="E45" s="54"/>
      <c r="F45" s="67">
        <v>359100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232</v>
      </c>
      <c r="C46" s="53"/>
      <c r="D46" s="53"/>
      <c r="E46" s="54"/>
      <c r="F46" s="67">
        <v>376200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233</v>
      </c>
      <c r="C47" s="53"/>
      <c r="D47" s="53"/>
      <c r="E47" s="54"/>
      <c r="F47" s="67">
        <v>393300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234</v>
      </c>
      <c r="C48" s="53"/>
      <c r="D48" s="53"/>
      <c r="E48" s="54"/>
      <c r="F48" s="67">
        <v>410400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235</v>
      </c>
      <c r="C49" s="53"/>
      <c r="D49" s="53"/>
      <c r="E49" s="54"/>
      <c r="F49" s="67">
        <v>427500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236</v>
      </c>
      <c r="C50" s="53"/>
      <c r="D50" s="53"/>
      <c r="E50" s="54"/>
      <c r="F50" s="67">
        <v>444600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237</v>
      </c>
      <c r="C51" s="53"/>
      <c r="D51" s="53"/>
      <c r="E51" s="54"/>
      <c r="F51" s="67">
        <v>461700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238</v>
      </c>
      <c r="C52" s="53"/>
      <c r="D52" s="53"/>
      <c r="E52" s="54"/>
      <c r="F52" s="67">
        <v>478800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239</v>
      </c>
      <c r="C53" s="53"/>
      <c r="D53" s="53"/>
      <c r="E53" s="54"/>
      <c r="F53" s="67">
        <v>495900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240</v>
      </c>
      <c r="C54" s="53"/>
      <c r="D54" s="53"/>
      <c r="E54" s="54"/>
      <c r="F54" s="67">
        <v>513000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257</v>
      </c>
      <c r="C55" s="53"/>
      <c r="D55" s="53"/>
      <c r="E55" s="54"/>
      <c r="F55" s="67">
        <v>530100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258</v>
      </c>
      <c r="C56" s="53"/>
      <c r="D56" s="53"/>
      <c r="E56" s="54"/>
      <c r="F56" s="67">
        <v>547200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259</v>
      </c>
      <c r="C57" s="53"/>
      <c r="D57" s="53"/>
      <c r="E57" s="54"/>
      <c r="F57" s="67">
        <v>564300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260</v>
      </c>
      <c r="C58" s="53"/>
      <c r="D58" s="53"/>
      <c r="E58" s="54"/>
      <c r="F58" s="67">
        <v>581400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261</v>
      </c>
      <c r="C59" s="53"/>
      <c r="D59" s="53"/>
      <c r="E59" s="54"/>
      <c r="F59" s="67">
        <v>598500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262</v>
      </c>
      <c r="C60" s="53"/>
      <c r="D60" s="53"/>
      <c r="E60" s="54"/>
      <c r="F60" s="67">
        <v>615600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263</v>
      </c>
      <c r="C61" s="53"/>
      <c r="D61" s="53"/>
      <c r="E61" s="54"/>
      <c r="F61" s="67">
        <v>632700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264</v>
      </c>
      <c r="C62" s="53"/>
      <c r="D62" s="53"/>
      <c r="E62" s="54"/>
      <c r="F62" s="67">
        <v>649800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265</v>
      </c>
      <c r="C63" s="53"/>
      <c r="D63" s="53"/>
      <c r="E63" s="54"/>
      <c r="F63" s="67">
        <v>666900</v>
      </c>
      <c r="G63" s="68"/>
      <c r="H63" s="68"/>
      <c r="I63" s="68"/>
      <c r="J63" s="69"/>
    </row>
    <row r="64" spans="1:10" ht="36" customHeight="1" outlineLevel="1" thickBot="1" x14ac:dyDescent="0.3">
      <c r="A64" s="7"/>
      <c r="B64" s="52" t="s">
        <v>266</v>
      </c>
      <c r="C64" s="53"/>
      <c r="D64" s="53"/>
      <c r="E64" s="54"/>
      <c r="F64" s="67">
        <v>684000</v>
      </c>
      <c r="G64" s="68"/>
      <c r="H64" s="68"/>
      <c r="I64" s="68"/>
      <c r="J64" s="69"/>
    </row>
    <row r="65" spans="1:10" ht="24" customHeight="1" thickBot="1" x14ac:dyDescent="0.3">
      <c r="A65" s="7"/>
      <c r="B65" s="27"/>
      <c r="C65" s="38"/>
      <c r="D65" s="38"/>
      <c r="E65" s="39"/>
      <c r="F65" s="177" t="s">
        <v>267</v>
      </c>
      <c r="G65" s="203"/>
      <c r="H65" s="203"/>
      <c r="I65" s="203"/>
      <c r="J65" s="204"/>
    </row>
    <row r="66" spans="1:10" ht="36" customHeight="1" thickBot="1" x14ac:dyDescent="0.3">
      <c r="A66" s="7" t="s">
        <v>111</v>
      </c>
      <c r="B66" s="317" t="s">
        <v>268</v>
      </c>
      <c r="C66" s="318"/>
      <c r="D66" s="318"/>
      <c r="E66" s="319"/>
      <c r="F66" s="320">
        <f>H66*1.2</f>
        <v>88560</v>
      </c>
      <c r="G66" s="321">
        <f>H66*1.1</f>
        <v>81180</v>
      </c>
      <c r="H66" s="321">
        <v>73800</v>
      </c>
      <c r="I66" s="321">
        <f>H66*0.75</f>
        <v>55350</v>
      </c>
      <c r="J66" s="322">
        <f>H66*0.5</f>
        <v>36900</v>
      </c>
    </row>
    <row r="67" spans="1:10" ht="24" customHeight="1" thickBot="1" x14ac:dyDescent="0.3">
      <c r="A67" s="7"/>
      <c r="B67" s="27"/>
      <c r="C67" s="38"/>
      <c r="D67" s="38"/>
      <c r="E67" s="39"/>
      <c r="F67" s="177" t="s">
        <v>267</v>
      </c>
      <c r="G67" s="203"/>
      <c r="H67" s="203"/>
      <c r="I67" s="203"/>
      <c r="J67" s="204"/>
    </row>
    <row r="68" spans="1:10" ht="36" customHeight="1" thickBot="1" x14ac:dyDescent="0.3">
      <c r="A68" s="7" t="s">
        <v>111</v>
      </c>
      <c r="B68" s="323" t="s">
        <v>269</v>
      </c>
      <c r="C68" s="324"/>
      <c r="D68" s="324"/>
      <c r="E68" s="325"/>
      <c r="F68" s="326">
        <f>H68*1.2</f>
        <v>99360</v>
      </c>
      <c r="G68" s="117">
        <f>H68*1.1</f>
        <v>91080.000000000015</v>
      </c>
      <c r="H68" s="117">
        <v>82800</v>
      </c>
      <c r="I68" s="117">
        <f>H68*0.75</f>
        <v>62100</v>
      </c>
      <c r="J68" s="303">
        <f>H68*0.5</f>
        <v>41400</v>
      </c>
    </row>
    <row r="69" spans="1:10" ht="24" customHeight="1" thickBot="1" x14ac:dyDescent="0.3">
      <c r="A69" s="7"/>
      <c r="B69" s="27"/>
      <c r="C69" s="38"/>
      <c r="D69" s="38"/>
      <c r="E69" s="39"/>
      <c r="F69" s="177" t="s">
        <v>267</v>
      </c>
      <c r="G69" s="203"/>
      <c r="H69" s="203"/>
      <c r="I69" s="203"/>
      <c r="J69" s="204"/>
    </row>
    <row r="70" spans="1:10" ht="36" customHeight="1" thickBot="1" x14ac:dyDescent="0.3">
      <c r="A70" s="7" t="s">
        <v>111</v>
      </c>
      <c r="B70" s="324" t="s">
        <v>270</v>
      </c>
      <c r="C70" s="324"/>
      <c r="D70" s="324"/>
      <c r="E70" s="325"/>
      <c r="F70" s="58">
        <v>2880</v>
      </c>
      <c r="G70" s="59"/>
      <c r="H70" s="59"/>
      <c r="I70" s="59"/>
      <c r="J70" s="60"/>
    </row>
    <row r="71" spans="1:10" ht="24" customHeight="1" thickBot="1" x14ac:dyDescent="0.3">
      <c r="A71" s="7"/>
      <c r="B71" s="27"/>
      <c r="C71" s="38"/>
      <c r="D71" s="38"/>
      <c r="E71" s="39"/>
      <c r="F71" s="177" t="s">
        <v>267</v>
      </c>
      <c r="G71" s="203"/>
      <c r="H71" s="203"/>
      <c r="I71" s="203"/>
      <c r="J71" s="204"/>
    </row>
    <row r="72" spans="1:10" ht="36" customHeight="1" x14ac:dyDescent="0.25">
      <c r="A72" s="7"/>
      <c r="B72" s="324" t="s">
        <v>271</v>
      </c>
      <c r="C72" s="324"/>
      <c r="D72" s="324"/>
      <c r="E72" s="325"/>
      <c r="F72" s="58">
        <v>17100</v>
      </c>
      <c r="G72" s="59"/>
      <c r="H72" s="59"/>
      <c r="I72" s="59"/>
      <c r="J72" s="60"/>
    </row>
    <row r="73" spans="1:10" ht="36" customHeight="1" outlineLevel="1" x14ac:dyDescent="0.25">
      <c r="A73" s="7"/>
      <c r="B73" s="324" t="s">
        <v>272</v>
      </c>
      <c r="C73" s="324"/>
      <c r="D73" s="324"/>
      <c r="E73" s="325"/>
      <c r="F73" s="58">
        <v>34200</v>
      </c>
      <c r="G73" s="59"/>
      <c r="H73" s="59"/>
      <c r="I73" s="59"/>
      <c r="J73" s="60"/>
    </row>
    <row r="74" spans="1:10" ht="36" customHeight="1" outlineLevel="1" x14ac:dyDescent="0.25">
      <c r="A74" s="7"/>
      <c r="B74" s="34" t="s">
        <v>273</v>
      </c>
      <c r="C74" s="35"/>
      <c r="D74" s="35"/>
      <c r="E74" s="35"/>
      <c r="F74" s="116">
        <v>51300</v>
      </c>
      <c r="G74" s="81"/>
      <c r="H74" s="81"/>
      <c r="I74" s="81"/>
      <c r="J74" s="82"/>
    </row>
    <row r="75" spans="1:10" ht="36" customHeight="1" outlineLevel="1" x14ac:dyDescent="0.25">
      <c r="A75" s="7"/>
      <c r="B75" s="52" t="s">
        <v>274</v>
      </c>
      <c r="C75" s="53"/>
      <c r="D75" s="53"/>
      <c r="E75" s="53"/>
      <c r="F75" s="83">
        <v>68400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275</v>
      </c>
      <c r="C76" s="53"/>
      <c r="D76" s="53"/>
      <c r="E76" s="53"/>
      <c r="F76" s="83">
        <v>85500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276</v>
      </c>
      <c r="C77" s="53"/>
      <c r="D77" s="53"/>
      <c r="E77" s="53"/>
      <c r="F77" s="83">
        <v>102600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277</v>
      </c>
      <c r="C78" s="53"/>
      <c r="D78" s="53"/>
      <c r="E78" s="53"/>
      <c r="F78" s="83">
        <v>119700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278</v>
      </c>
      <c r="C79" s="53"/>
      <c r="D79" s="53"/>
      <c r="E79" s="53"/>
      <c r="F79" s="83">
        <v>136800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279</v>
      </c>
      <c r="C80" s="53"/>
      <c r="D80" s="53"/>
      <c r="E80" s="53"/>
      <c r="F80" s="83">
        <v>153900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280</v>
      </c>
      <c r="C81" s="53"/>
      <c r="D81" s="53"/>
      <c r="E81" s="53"/>
      <c r="F81" s="83">
        <v>171000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281</v>
      </c>
      <c r="C82" s="53"/>
      <c r="D82" s="53"/>
      <c r="E82" s="53"/>
      <c r="F82" s="83">
        <v>188100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282</v>
      </c>
      <c r="C83" s="53"/>
      <c r="D83" s="53"/>
      <c r="E83" s="53"/>
      <c r="F83" s="83">
        <v>205200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283</v>
      </c>
      <c r="C84" s="53"/>
      <c r="D84" s="53"/>
      <c r="E84" s="53"/>
      <c r="F84" s="83">
        <v>222300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284</v>
      </c>
      <c r="C85" s="53"/>
      <c r="D85" s="53"/>
      <c r="E85" s="53"/>
      <c r="F85" s="83">
        <v>239400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285</v>
      </c>
      <c r="C86" s="53"/>
      <c r="D86" s="53"/>
      <c r="E86" s="53"/>
      <c r="F86" s="83">
        <v>256500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286</v>
      </c>
      <c r="C87" s="53"/>
      <c r="D87" s="53"/>
      <c r="E87" s="53"/>
      <c r="F87" s="83">
        <v>273600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287</v>
      </c>
      <c r="C88" s="53"/>
      <c r="D88" s="53"/>
      <c r="E88" s="53"/>
      <c r="F88" s="83">
        <v>290700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288</v>
      </c>
      <c r="C89" s="53"/>
      <c r="D89" s="53"/>
      <c r="E89" s="53"/>
      <c r="F89" s="83">
        <v>307800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289</v>
      </c>
      <c r="C90" s="53"/>
      <c r="D90" s="53"/>
      <c r="E90" s="53"/>
      <c r="F90" s="83">
        <v>324900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290</v>
      </c>
      <c r="C91" s="53"/>
      <c r="D91" s="53"/>
      <c r="E91" s="53"/>
      <c r="F91" s="83">
        <v>342000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291</v>
      </c>
      <c r="C92" s="53"/>
      <c r="D92" s="53"/>
      <c r="E92" s="53"/>
      <c r="F92" s="83">
        <v>359100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292</v>
      </c>
      <c r="C93" s="53"/>
      <c r="D93" s="53"/>
      <c r="E93" s="53"/>
      <c r="F93" s="83">
        <v>376200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293</v>
      </c>
      <c r="C94" s="53"/>
      <c r="D94" s="53"/>
      <c r="E94" s="53"/>
      <c r="F94" s="83">
        <v>393300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294</v>
      </c>
      <c r="C95" s="53"/>
      <c r="D95" s="53"/>
      <c r="E95" s="53"/>
      <c r="F95" s="83">
        <v>410400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295</v>
      </c>
      <c r="C96" s="53"/>
      <c r="D96" s="53"/>
      <c r="E96" s="53"/>
      <c r="F96" s="83">
        <v>427500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296</v>
      </c>
      <c r="C97" s="53"/>
      <c r="D97" s="53"/>
      <c r="E97" s="53"/>
      <c r="F97" s="83">
        <v>444600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297</v>
      </c>
      <c r="C98" s="53"/>
      <c r="D98" s="53"/>
      <c r="E98" s="53"/>
      <c r="F98" s="83">
        <v>461700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298</v>
      </c>
      <c r="C99" s="53"/>
      <c r="D99" s="53"/>
      <c r="E99" s="53"/>
      <c r="F99" s="83">
        <v>478800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299</v>
      </c>
      <c r="C100" s="53"/>
      <c r="D100" s="53"/>
      <c r="E100" s="53"/>
      <c r="F100" s="83">
        <v>495900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300</v>
      </c>
      <c r="C101" s="53"/>
      <c r="D101" s="53"/>
      <c r="E101" s="53"/>
      <c r="F101" s="83">
        <v>513000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301</v>
      </c>
      <c r="C102" s="53"/>
      <c r="D102" s="53"/>
      <c r="E102" s="53"/>
      <c r="F102" s="83">
        <v>530100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302</v>
      </c>
      <c r="C103" s="53"/>
      <c r="D103" s="53"/>
      <c r="E103" s="53"/>
      <c r="F103" s="83">
        <v>547200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303</v>
      </c>
      <c r="C104" s="53"/>
      <c r="D104" s="53"/>
      <c r="E104" s="53"/>
      <c r="F104" s="83">
        <v>564300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304</v>
      </c>
      <c r="C105" s="53"/>
      <c r="D105" s="53"/>
      <c r="E105" s="53"/>
      <c r="F105" s="83">
        <v>581400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305</v>
      </c>
      <c r="C106" s="53"/>
      <c r="D106" s="53"/>
      <c r="E106" s="53"/>
      <c r="F106" s="83">
        <v>598500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306</v>
      </c>
      <c r="C107" s="53"/>
      <c r="D107" s="53"/>
      <c r="E107" s="53"/>
      <c r="F107" s="83">
        <v>615600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307</v>
      </c>
      <c r="C108" s="53"/>
      <c r="D108" s="53"/>
      <c r="E108" s="53"/>
      <c r="F108" s="83">
        <v>632700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308</v>
      </c>
      <c r="C109" s="53"/>
      <c r="D109" s="53"/>
      <c r="E109" s="53"/>
      <c r="F109" s="83">
        <v>649800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309</v>
      </c>
      <c r="C110" s="53"/>
      <c r="D110" s="53"/>
      <c r="E110" s="53"/>
      <c r="F110" s="83">
        <v>666900</v>
      </c>
      <c r="G110" s="68"/>
      <c r="H110" s="68"/>
      <c r="I110" s="68"/>
      <c r="J110" s="69"/>
    </row>
    <row r="111" spans="1:10" ht="36" customHeight="1" outlineLevel="1" thickBot="1" x14ac:dyDescent="0.3">
      <c r="A111" s="7"/>
      <c r="B111" s="52" t="s">
        <v>310</v>
      </c>
      <c r="C111" s="53"/>
      <c r="D111" s="53"/>
      <c r="E111" s="53"/>
      <c r="F111" s="49">
        <v>684000</v>
      </c>
      <c r="G111" s="50"/>
      <c r="H111" s="50"/>
      <c r="I111" s="50"/>
      <c r="J111" s="51"/>
    </row>
    <row r="112" spans="1:10" ht="36" customHeight="1" thickBot="1" x14ac:dyDescent="0.3">
      <c r="A112" s="7"/>
      <c r="B112" s="70" t="s">
        <v>142</v>
      </c>
      <c r="C112" s="71"/>
      <c r="D112" s="71"/>
      <c r="E112" s="72"/>
      <c r="F112" s="73" t="str">
        <f>"Цена от "&amp;MIN(F113:F122)&amp;" до "&amp;MAX(F113:F122)</f>
        <v>Цена от 2700 до 61740</v>
      </c>
      <c r="G112" s="74"/>
      <c r="H112" s="74"/>
      <c r="I112" s="74"/>
      <c r="J112" s="75"/>
    </row>
    <row r="113" spans="1:10" ht="36" customHeight="1" x14ac:dyDescent="0.25">
      <c r="A113" s="7"/>
      <c r="B113" s="76" t="s">
        <v>143</v>
      </c>
      <c r="C113" s="77"/>
      <c r="D113" s="77"/>
      <c r="E113" s="54"/>
      <c r="F113" s="67">
        <v>11340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210</v>
      </c>
      <c r="C114" s="77"/>
      <c r="D114" s="77"/>
      <c r="E114" s="54"/>
      <c r="F114" s="67">
        <v>7740</v>
      </c>
      <c r="G114" s="68"/>
      <c r="H114" s="68"/>
      <c r="I114" s="68"/>
      <c r="J114" s="69"/>
    </row>
    <row r="115" spans="1:10" ht="36" customHeight="1" x14ac:dyDescent="0.25">
      <c r="A115" s="7"/>
      <c r="B115" s="78" t="s">
        <v>145</v>
      </c>
      <c r="C115" s="79"/>
      <c r="D115" s="79"/>
      <c r="E115" s="36"/>
      <c r="F115" s="80">
        <v>61740</v>
      </c>
      <c r="G115" s="81"/>
      <c r="H115" s="81"/>
      <c r="I115" s="81"/>
      <c r="J115" s="82"/>
    </row>
    <row r="116" spans="1:10" ht="36" customHeight="1" x14ac:dyDescent="0.25">
      <c r="A116" s="7"/>
      <c r="B116" s="76" t="s">
        <v>146</v>
      </c>
      <c r="C116" s="77"/>
      <c r="D116" s="77"/>
      <c r="E116" s="54"/>
      <c r="F116" s="67">
        <v>16740</v>
      </c>
      <c r="G116" s="68"/>
      <c r="H116" s="68"/>
      <c r="I116" s="68"/>
      <c r="J116" s="69"/>
    </row>
    <row r="117" spans="1:10" ht="36" customHeight="1" x14ac:dyDescent="0.25">
      <c r="A117" s="7"/>
      <c r="B117" s="76" t="s">
        <v>147</v>
      </c>
      <c r="C117" s="77"/>
      <c r="D117" s="77"/>
      <c r="E117" s="54"/>
      <c r="F117" s="67">
        <v>38340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148</v>
      </c>
      <c r="C118" s="77"/>
      <c r="D118" s="77"/>
      <c r="E118" s="54"/>
      <c r="F118" s="67">
        <v>2700</v>
      </c>
      <c r="G118" s="68"/>
      <c r="H118" s="68"/>
      <c r="I118" s="68"/>
      <c r="J118" s="69"/>
    </row>
    <row r="119" spans="1:10" ht="36" customHeight="1" x14ac:dyDescent="0.25">
      <c r="A119" s="7"/>
      <c r="B119" s="76" t="s">
        <v>149</v>
      </c>
      <c r="C119" s="77"/>
      <c r="D119" s="77"/>
      <c r="E119" s="54"/>
      <c r="F119" s="67">
        <v>2700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150</v>
      </c>
      <c r="C120" s="77"/>
      <c r="D120" s="77"/>
      <c r="E120" s="54"/>
      <c r="F120" s="67">
        <v>5400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151</v>
      </c>
      <c r="C121" s="77"/>
      <c r="D121" s="77"/>
      <c r="E121" s="54"/>
      <c r="F121" s="67">
        <v>8100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152</v>
      </c>
      <c r="C122" s="77"/>
      <c r="D122" s="77"/>
      <c r="E122" s="54"/>
      <c r="F122" s="67">
        <v>50400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 t="s">
        <v>153</v>
      </c>
      <c r="G123" s="41"/>
      <c r="H123" s="41"/>
      <c r="I123" s="41"/>
      <c r="J123" s="42"/>
    </row>
    <row r="124" spans="1:10" ht="36" customHeight="1" thickBot="1" x14ac:dyDescent="0.3">
      <c r="A124" s="7"/>
      <c r="B124" s="76" t="s">
        <v>154</v>
      </c>
      <c r="C124" s="77"/>
      <c r="D124" s="77"/>
      <c r="E124" s="54"/>
      <c r="F124" s="67">
        <v>180</v>
      </c>
      <c r="G124" s="68"/>
      <c r="H124" s="68"/>
      <c r="I124" s="68"/>
      <c r="J124" s="69"/>
    </row>
    <row r="125" spans="1:10" ht="54" customHeight="1" thickBot="1" x14ac:dyDescent="0.3">
      <c r="A125" s="7"/>
      <c r="B125" s="161" t="s">
        <v>211</v>
      </c>
      <c r="C125" s="162"/>
      <c r="D125" s="162"/>
      <c r="E125" s="163"/>
      <c r="F125" s="101" t="str">
        <f>"Цена от "&amp;MIN(F127,F131:F144)&amp;" до "&amp;MAX(F127,F131:F144)</f>
        <v>Цена от 3600 до 787140</v>
      </c>
      <c r="G125" s="102"/>
      <c r="H125" s="102"/>
      <c r="I125" s="102"/>
      <c r="J125" s="103"/>
    </row>
    <row r="126" spans="1:10" ht="24" customHeight="1" thickBot="1" x14ac:dyDescent="0.3">
      <c r="A126" s="7"/>
      <c r="B126" s="27"/>
      <c r="C126" s="38"/>
      <c r="D126" s="38"/>
      <c r="E126" s="39"/>
      <c r="F126" s="40"/>
      <c r="G126" s="41"/>
      <c r="H126" s="41"/>
      <c r="I126" s="41"/>
      <c r="J126" s="42"/>
    </row>
    <row r="127" spans="1:10" ht="36" customHeight="1" x14ac:dyDescent="0.25">
      <c r="A127" s="7"/>
      <c r="B127" s="76" t="s">
        <v>311</v>
      </c>
      <c r="C127" s="77"/>
      <c r="D127" s="77"/>
      <c r="E127" s="54"/>
      <c r="F127" s="67">
        <v>90288</v>
      </c>
      <c r="G127" s="68"/>
      <c r="H127" s="68"/>
      <c r="I127" s="68"/>
      <c r="J127" s="69"/>
    </row>
    <row r="128" spans="1:10" ht="36" customHeight="1" x14ac:dyDescent="0.25">
      <c r="A128" s="7"/>
      <c r="B128" s="84" t="s">
        <v>157</v>
      </c>
      <c r="C128" s="85"/>
      <c r="D128" s="85"/>
      <c r="E128" s="86"/>
      <c r="F128" s="67">
        <v>9028.7999999999993</v>
      </c>
      <c r="G128" s="68"/>
      <c r="H128" s="68"/>
      <c r="I128" s="68"/>
      <c r="J128" s="69"/>
    </row>
    <row r="129" spans="1:10" ht="36" customHeight="1" thickBot="1" x14ac:dyDescent="0.3">
      <c r="A129" s="7"/>
      <c r="B129" s="84" t="s">
        <v>158</v>
      </c>
      <c r="C129" s="85"/>
      <c r="D129" s="85"/>
      <c r="E129" s="86"/>
      <c r="F129" s="67">
        <v>22572</v>
      </c>
      <c r="G129" s="68"/>
      <c r="H129" s="68"/>
      <c r="I129" s="68"/>
      <c r="J129" s="69"/>
    </row>
    <row r="130" spans="1:10" ht="24" customHeight="1" thickBot="1" x14ac:dyDescent="0.3">
      <c r="A130" s="7"/>
      <c r="B130" s="27"/>
      <c r="C130" s="38"/>
      <c r="D130" s="38"/>
      <c r="E130" s="39"/>
      <c r="F130" s="40"/>
      <c r="G130" s="41"/>
      <c r="H130" s="41"/>
      <c r="I130" s="41"/>
      <c r="J130" s="42"/>
    </row>
    <row r="131" spans="1:10" ht="36" customHeight="1" x14ac:dyDescent="0.25">
      <c r="A131" s="7" t="s">
        <v>111</v>
      </c>
      <c r="B131" s="76" t="s">
        <v>159</v>
      </c>
      <c r="C131" s="77"/>
      <c r="D131" s="77"/>
      <c r="E131" s="54"/>
      <c r="F131" s="67">
        <v>177894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52" t="s">
        <v>160</v>
      </c>
      <c r="C132" s="96"/>
      <c r="D132" s="96"/>
      <c r="E132" s="97"/>
      <c r="F132" s="67">
        <v>77400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312</v>
      </c>
      <c r="C133" s="77"/>
      <c r="D133" s="77"/>
      <c r="E133" s="54"/>
      <c r="F133" s="67">
        <v>787140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6" t="s">
        <v>161</v>
      </c>
      <c r="C134" s="77"/>
      <c r="D134" s="77"/>
      <c r="E134" s="54"/>
      <c r="F134" s="67">
        <v>256140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162</v>
      </c>
      <c r="C135" s="77"/>
      <c r="D135" s="77"/>
      <c r="E135" s="54"/>
      <c r="F135" s="67">
        <v>70740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163</v>
      </c>
      <c r="C136" s="77"/>
      <c r="D136" s="77"/>
      <c r="E136" s="54"/>
      <c r="F136" s="67">
        <v>84888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164</v>
      </c>
      <c r="C137" s="77"/>
      <c r="D137" s="77"/>
      <c r="E137" s="54"/>
      <c r="F137" s="67">
        <v>45540</v>
      </c>
      <c r="G137" s="68"/>
      <c r="H137" s="68"/>
      <c r="I137" s="68"/>
      <c r="J137" s="69"/>
    </row>
    <row r="138" spans="1:10" ht="36" customHeight="1" x14ac:dyDescent="0.25">
      <c r="A138" s="7" t="s">
        <v>111</v>
      </c>
      <c r="B138" s="76" t="s">
        <v>165</v>
      </c>
      <c r="C138" s="77"/>
      <c r="D138" s="77"/>
      <c r="E138" s="54"/>
      <c r="F138" s="67">
        <v>137700</v>
      </c>
      <c r="G138" s="68"/>
      <c r="H138" s="68"/>
      <c r="I138" s="68"/>
      <c r="J138" s="69"/>
    </row>
    <row r="139" spans="1:10" ht="36" customHeight="1" x14ac:dyDescent="0.25">
      <c r="A139" s="7" t="s">
        <v>111</v>
      </c>
      <c r="B139" s="76" t="s">
        <v>166</v>
      </c>
      <c r="C139" s="77"/>
      <c r="D139" s="77"/>
      <c r="E139" s="54"/>
      <c r="F139" s="67">
        <v>308340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167</v>
      </c>
      <c r="C140" s="77"/>
      <c r="D140" s="77"/>
      <c r="E140" s="54"/>
      <c r="F140" s="67">
        <v>117000</v>
      </c>
      <c r="G140" s="68"/>
      <c r="H140" s="68"/>
      <c r="I140" s="68"/>
      <c r="J140" s="69"/>
    </row>
    <row r="141" spans="1:10" ht="36" customHeight="1" x14ac:dyDescent="0.25">
      <c r="A141" s="7" t="s">
        <v>111</v>
      </c>
      <c r="B141" s="78" t="s">
        <v>168</v>
      </c>
      <c r="C141" s="79"/>
      <c r="D141" s="79"/>
      <c r="E141" s="36"/>
      <c r="F141" s="67">
        <v>3600</v>
      </c>
      <c r="G141" s="68"/>
      <c r="H141" s="68"/>
      <c r="I141" s="68"/>
      <c r="J141" s="69"/>
    </row>
    <row r="142" spans="1:10" ht="36" customHeight="1" x14ac:dyDescent="0.25">
      <c r="A142" s="7"/>
      <c r="B142" s="76" t="s">
        <v>169</v>
      </c>
      <c r="C142" s="77"/>
      <c r="D142" s="77"/>
      <c r="E142" s="54"/>
      <c r="F142" s="67">
        <v>61740</v>
      </c>
      <c r="G142" s="68"/>
      <c r="H142" s="68"/>
      <c r="I142" s="68"/>
      <c r="J142" s="69"/>
    </row>
    <row r="143" spans="1:10" ht="36" customHeight="1" x14ac:dyDescent="0.25">
      <c r="A143" s="7"/>
      <c r="B143" s="76" t="s">
        <v>170</v>
      </c>
      <c r="C143" s="77"/>
      <c r="D143" s="77"/>
      <c r="E143" s="54"/>
      <c r="F143" s="67">
        <v>52740</v>
      </c>
      <c r="G143" s="68"/>
      <c r="H143" s="68"/>
      <c r="I143" s="68"/>
      <c r="J143" s="69"/>
    </row>
    <row r="144" spans="1:10" ht="36" customHeight="1" x14ac:dyDescent="0.25">
      <c r="A144" s="7" t="s">
        <v>111</v>
      </c>
      <c r="B144" s="76" t="s">
        <v>172</v>
      </c>
      <c r="C144" s="77"/>
      <c r="D144" s="77"/>
      <c r="E144" s="54"/>
      <c r="F144" s="67">
        <v>70740</v>
      </c>
      <c r="G144" s="68"/>
      <c r="H144" s="68"/>
      <c r="I144" s="68"/>
      <c r="J144" s="69"/>
    </row>
    <row r="145" spans="1:10" ht="36" customHeight="1" x14ac:dyDescent="0.25">
      <c r="A145" s="7"/>
      <c r="B145" s="76" t="s">
        <v>173</v>
      </c>
      <c r="C145" s="77"/>
      <c r="D145" s="77"/>
      <c r="E145" s="54"/>
      <c r="F145" s="67">
        <v>11340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174</v>
      </c>
      <c r="C146" s="77"/>
      <c r="D146" s="77"/>
      <c r="E146" s="54"/>
      <c r="F146" s="67">
        <v>75060</v>
      </c>
      <c r="G146" s="68"/>
      <c r="H146" s="68"/>
      <c r="I146" s="68"/>
      <c r="J146" s="69"/>
    </row>
    <row r="147" spans="1:10" ht="36" customHeight="1" x14ac:dyDescent="0.25">
      <c r="A147" s="7"/>
      <c r="B147" s="76" t="s">
        <v>175</v>
      </c>
      <c r="C147" s="77"/>
      <c r="D147" s="77"/>
      <c r="E147" s="53"/>
      <c r="F147" s="67">
        <v>60030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176</v>
      </c>
      <c r="C148" s="77"/>
      <c r="D148" s="77"/>
      <c r="E148" s="54"/>
      <c r="F148" s="67">
        <v>249120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6" t="s">
        <v>177</v>
      </c>
      <c r="C149" s="77"/>
      <c r="D149" s="77"/>
      <c r="E149" s="54"/>
      <c r="F149" s="67">
        <v>108720</v>
      </c>
      <c r="G149" s="68"/>
      <c r="H149" s="68"/>
      <c r="I149" s="68"/>
      <c r="J149" s="69"/>
    </row>
    <row r="150" spans="1:10" ht="36" customHeight="1" x14ac:dyDescent="0.25">
      <c r="A150" s="7" t="s">
        <v>113</v>
      </c>
      <c r="B150" s="76" t="s">
        <v>178</v>
      </c>
      <c r="C150" s="77"/>
      <c r="D150" s="77"/>
      <c r="E150" s="54"/>
      <c r="F150" s="67">
        <v>359280</v>
      </c>
      <c r="G150" s="68"/>
      <c r="H150" s="68"/>
      <c r="I150" s="68"/>
      <c r="J150" s="69"/>
    </row>
    <row r="151" spans="1:10" ht="36" customHeight="1" x14ac:dyDescent="0.25">
      <c r="A151" s="7" t="s">
        <v>113</v>
      </c>
      <c r="B151" s="76" t="s">
        <v>179</v>
      </c>
      <c r="C151" s="77"/>
      <c r="D151" s="77"/>
      <c r="E151" s="54"/>
      <c r="F151" s="67">
        <v>99360</v>
      </c>
      <c r="G151" s="68"/>
      <c r="H151" s="68"/>
      <c r="I151" s="68"/>
      <c r="J151" s="69"/>
    </row>
    <row r="152" spans="1:10" ht="36" customHeight="1" x14ac:dyDescent="0.25">
      <c r="A152" s="7" t="s">
        <v>113</v>
      </c>
      <c r="B152" s="84" t="s">
        <v>180</v>
      </c>
      <c r="C152" s="85"/>
      <c r="D152" s="85"/>
      <c r="E152" s="86"/>
      <c r="F152" s="67">
        <v>119232</v>
      </c>
      <c r="G152" s="68"/>
      <c r="H152" s="68"/>
      <c r="I152" s="68"/>
      <c r="J152" s="69"/>
    </row>
    <row r="153" spans="1:10" ht="36" customHeight="1" x14ac:dyDescent="0.25">
      <c r="A153" s="7" t="s">
        <v>113</v>
      </c>
      <c r="B153" s="76" t="s">
        <v>181</v>
      </c>
      <c r="C153" s="77"/>
      <c r="D153" s="77"/>
      <c r="E153" s="54"/>
      <c r="F153" s="67">
        <v>64080</v>
      </c>
      <c r="G153" s="68"/>
      <c r="H153" s="68"/>
      <c r="I153" s="68"/>
      <c r="J153" s="69"/>
    </row>
    <row r="154" spans="1:10" ht="36" customHeight="1" x14ac:dyDescent="0.25">
      <c r="A154" s="7" t="s">
        <v>113</v>
      </c>
      <c r="B154" s="76" t="s">
        <v>182</v>
      </c>
      <c r="C154" s="77"/>
      <c r="D154" s="77"/>
      <c r="E154" s="54"/>
      <c r="F154" s="67">
        <v>192960</v>
      </c>
      <c r="G154" s="68"/>
      <c r="H154" s="68"/>
      <c r="I154" s="68"/>
      <c r="J154" s="69"/>
    </row>
    <row r="155" spans="1:10" ht="36" customHeight="1" x14ac:dyDescent="0.25">
      <c r="A155" s="7" t="s">
        <v>113</v>
      </c>
      <c r="B155" s="76" t="s">
        <v>183</v>
      </c>
      <c r="C155" s="77"/>
      <c r="D155" s="77"/>
      <c r="E155" s="54"/>
      <c r="F155" s="67">
        <v>432000</v>
      </c>
      <c r="G155" s="68"/>
      <c r="H155" s="68"/>
      <c r="I155" s="68"/>
      <c r="J155" s="69"/>
    </row>
    <row r="156" spans="1:10" ht="36" customHeight="1" x14ac:dyDescent="0.25">
      <c r="A156" s="7" t="s">
        <v>113</v>
      </c>
      <c r="B156" s="78" t="s">
        <v>184</v>
      </c>
      <c r="C156" s="79"/>
      <c r="D156" s="79"/>
      <c r="E156" s="36"/>
      <c r="F156" s="67">
        <v>5040</v>
      </c>
      <c r="G156" s="68"/>
      <c r="H156" s="68"/>
      <c r="I156" s="68"/>
      <c r="J156" s="69"/>
    </row>
    <row r="157" spans="1:10" ht="36" customHeight="1" thickBot="1" x14ac:dyDescent="0.3">
      <c r="A157" s="7" t="s">
        <v>113</v>
      </c>
      <c r="B157" s="76" t="s">
        <v>186</v>
      </c>
      <c r="C157" s="77"/>
      <c r="D157" s="77"/>
      <c r="E157" s="54"/>
      <c r="F157" s="67">
        <v>99360</v>
      </c>
      <c r="G157" s="68"/>
      <c r="H157" s="68"/>
      <c r="I157" s="68"/>
      <c r="J157" s="69"/>
    </row>
    <row r="158" spans="1:10" ht="22.5" customHeight="1" x14ac:dyDescent="0.25">
      <c r="A158" s="7" t="s">
        <v>111</v>
      </c>
      <c r="B158" s="104" t="s">
        <v>188</v>
      </c>
      <c r="C158" s="105"/>
      <c r="D158" s="105"/>
      <c r="E158" s="105"/>
      <c r="F158" s="105"/>
      <c r="G158" s="105"/>
      <c r="H158" s="105"/>
      <c r="I158" s="105"/>
      <c r="J158" s="106"/>
    </row>
    <row r="159" spans="1:10" ht="36" customHeight="1" thickBot="1" x14ac:dyDescent="0.3">
      <c r="A159" s="7"/>
      <c r="B159" s="52" t="s">
        <v>171</v>
      </c>
      <c r="C159" s="96"/>
      <c r="D159" s="96"/>
      <c r="E159" s="97"/>
      <c r="F159" s="67">
        <v>40</v>
      </c>
      <c r="G159" s="68"/>
      <c r="H159" s="68"/>
      <c r="I159" s="68"/>
      <c r="J159" s="69"/>
    </row>
    <row r="160" spans="1:10" ht="36" customHeight="1" thickBot="1" x14ac:dyDescent="0.3">
      <c r="A160" s="7"/>
      <c r="B160" s="98" t="s">
        <v>187</v>
      </c>
      <c r="C160" s="99"/>
      <c r="D160" s="99"/>
      <c r="E160" s="100"/>
      <c r="F160" s="101"/>
      <c r="G160" s="102"/>
      <c r="H160" s="102"/>
      <c r="I160" s="102"/>
      <c r="J160" s="103"/>
    </row>
    <row r="161" spans="1:10" ht="22.5" customHeight="1" thickBot="1" x14ac:dyDescent="0.3">
      <c r="A161" s="7" t="s">
        <v>111</v>
      </c>
      <c r="B161" s="104" t="s">
        <v>188</v>
      </c>
      <c r="C161" s="105"/>
      <c r="D161" s="105"/>
      <c r="E161" s="105"/>
      <c r="F161" s="105"/>
      <c r="G161" s="105"/>
      <c r="H161" s="105"/>
      <c r="I161" s="105"/>
      <c r="J161" s="106"/>
    </row>
    <row r="162" spans="1:10" ht="36" customHeight="1" x14ac:dyDescent="0.25">
      <c r="A162" s="7"/>
      <c r="B162" s="107" t="s">
        <v>189</v>
      </c>
      <c r="C162" s="108"/>
      <c r="D162" s="108"/>
      <c r="E162" s="109"/>
      <c r="F162" s="67">
        <v>60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190</v>
      </c>
      <c r="C163" s="77"/>
      <c r="D163" s="77"/>
      <c r="E163" s="54"/>
      <c r="F163" s="67">
        <v>99</v>
      </c>
      <c r="G163" s="68"/>
      <c r="H163" s="68"/>
      <c r="I163" s="68"/>
      <c r="J163" s="69"/>
    </row>
    <row r="164" spans="1:10" ht="36" customHeight="1" thickBot="1" x14ac:dyDescent="0.3">
      <c r="A164" s="7"/>
      <c r="B164" s="76" t="s">
        <v>191</v>
      </c>
      <c r="C164" s="77"/>
      <c r="D164" s="77"/>
      <c r="E164" s="54"/>
      <c r="F164" s="67">
        <v>150</v>
      </c>
      <c r="G164" s="68"/>
      <c r="H164" s="68"/>
      <c r="I164" s="68"/>
      <c r="J164" s="69"/>
    </row>
    <row r="165" spans="1:10" ht="36" customHeight="1" thickBot="1" x14ac:dyDescent="0.3">
      <c r="A165" s="7"/>
      <c r="B165" s="18" t="s">
        <v>192</v>
      </c>
      <c r="C165" s="19"/>
      <c r="D165" s="19"/>
      <c r="E165" s="20"/>
      <c r="F165" s="205"/>
      <c r="G165" s="206"/>
      <c r="H165" s="206"/>
      <c r="I165" s="206"/>
      <c r="J165" s="207"/>
    </row>
    <row r="166" spans="1:10" ht="36" customHeight="1" x14ac:dyDescent="0.25">
      <c r="A166" s="7" t="s">
        <v>111</v>
      </c>
      <c r="B166" s="76" t="s">
        <v>252</v>
      </c>
      <c r="C166" s="77"/>
      <c r="D166" s="77"/>
      <c r="E166" s="54"/>
      <c r="F166" s="67">
        <v>71694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313</v>
      </c>
      <c r="C167" s="77"/>
      <c r="D167" s="77"/>
      <c r="E167" s="54"/>
      <c r="F167" s="67">
        <v>71694</v>
      </c>
      <c r="G167" s="68"/>
      <c r="H167" s="68"/>
      <c r="I167" s="68"/>
      <c r="J167" s="69"/>
    </row>
    <row r="168" spans="1:10" ht="36" customHeight="1" x14ac:dyDescent="0.25">
      <c r="A168" s="7" t="s">
        <v>113</v>
      </c>
      <c r="B168" s="76" t="s">
        <v>314</v>
      </c>
      <c r="C168" s="77"/>
      <c r="D168" s="77"/>
      <c r="E168" s="54"/>
      <c r="F168" s="67">
        <v>100800</v>
      </c>
      <c r="G168" s="68"/>
      <c r="H168" s="68"/>
      <c r="I168" s="68"/>
      <c r="J168" s="69"/>
    </row>
    <row r="169" spans="1:10" ht="36" customHeight="1" x14ac:dyDescent="0.25">
      <c r="A169" s="7" t="s">
        <v>113</v>
      </c>
      <c r="B169" s="76" t="s">
        <v>315</v>
      </c>
      <c r="C169" s="77"/>
      <c r="D169" s="77"/>
      <c r="E169" s="54"/>
      <c r="F169" s="67">
        <v>100800</v>
      </c>
      <c r="G169" s="68"/>
      <c r="H169" s="68"/>
      <c r="I169" s="68"/>
      <c r="J169" s="69"/>
    </row>
    <row r="170" spans="1:10" ht="36" customHeight="1" thickBot="1" x14ac:dyDescent="0.3">
      <c r="A170" s="7"/>
      <c r="B170" s="76" t="s">
        <v>199</v>
      </c>
      <c r="C170" s="77"/>
      <c r="D170" s="77"/>
      <c r="E170" s="54"/>
      <c r="F170" s="67">
        <v>71694</v>
      </c>
      <c r="G170" s="68"/>
      <c r="H170" s="68"/>
      <c r="I170" s="68"/>
      <c r="J170" s="69"/>
    </row>
    <row r="171" spans="1:10" ht="54" customHeight="1" thickBot="1" x14ac:dyDescent="0.3">
      <c r="A171" s="7"/>
      <c r="B171" s="161" t="s">
        <v>200</v>
      </c>
      <c r="C171" s="162"/>
      <c r="D171" s="162"/>
      <c r="E171" s="163"/>
      <c r="F171" s="101"/>
      <c r="G171" s="102"/>
      <c r="H171" s="102"/>
      <c r="I171" s="102"/>
      <c r="J171" s="103"/>
    </row>
    <row r="172" spans="1:10" ht="28.5" customHeight="1" thickBot="1" x14ac:dyDescent="0.3">
      <c r="A172" s="7"/>
      <c r="B172" s="327" t="s">
        <v>188</v>
      </c>
      <c r="C172" s="328"/>
      <c r="D172" s="328"/>
      <c r="E172" s="328"/>
      <c r="F172" s="328"/>
      <c r="G172" s="328"/>
      <c r="H172" s="328"/>
      <c r="I172" s="328"/>
      <c r="J172" s="329"/>
    </row>
    <row r="173" spans="1:10" ht="28.5" customHeight="1" x14ac:dyDescent="0.25">
      <c r="A173" s="7"/>
      <c r="B173" s="78" t="s">
        <v>201</v>
      </c>
      <c r="C173" s="79"/>
      <c r="D173" s="79"/>
      <c r="E173" s="36"/>
      <c r="F173" s="80">
        <v>90</v>
      </c>
      <c r="G173" s="81"/>
      <c r="H173" s="81"/>
      <c r="I173" s="81"/>
      <c r="J173" s="82"/>
    </row>
    <row r="174" spans="1:10" ht="28.5" customHeight="1" x14ac:dyDescent="0.25">
      <c r="A174" s="7"/>
      <c r="B174" s="76" t="s">
        <v>202</v>
      </c>
      <c r="C174" s="77"/>
      <c r="D174" s="77"/>
      <c r="E174" s="54"/>
      <c r="F174" s="67">
        <v>60</v>
      </c>
      <c r="G174" s="68"/>
      <c r="H174" s="68"/>
      <c r="I174" s="68"/>
      <c r="J174" s="69"/>
    </row>
    <row r="175" spans="1:10" ht="28.5" customHeight="1" x14ac:dyDescent="0.25">
      <c r="A175" s="7"/>
      <c r="B175" s="76" t="s">
        <v>203</v>
      </c>
      <c r="C175" s="77"/>
      <c r="D175" s="77"/>
      <c r="E175" s="54"/>
      <c r="F175" s="67">
        <v>60</v>
      </c>
      <c r="G175" s="68"/>
      <c r="H175" s="68"/>
      <c r="I175" s="68"/>
      <c r="J175" s="69"/>
    </row>
    <row r="176" spans="1:10" ht="28.5" customHeight="1" x14ac:dyDescent="0.25">
      <c r="A176" s="7"/>
      <c r="B176" s="76" t="s">
        <v>204</v>
      </c>
      <c r="C176" s="77"/>
      <c r="D176" s="77"/>
      <c r="E176" s="54"/>
      <c r="F176" s="67">
        <v>90</v>
      </c>
      <c r="G176" s="68"/>
      <c r="H176" s="68"/>
      <c r="I176" s="68"/>
      <c r="J176" s="69"/>
    </row>
    <row r="177" spans="1:10" ht="28.5" customHeight="1" thickBot="1" x14ac:dyDescent="0.3">
      <c r="A177" s="7"/>
      <c r="B177" s="76" t="s">
        <v>205</v>
      </c>
      <c r="C177" s="77"/>
      <c r="D177" s="77"/>
      <c r="E177" s="54"/>
      <c r="F177" s="67">
        <v>90</v>
      </c>
      <c r="G177" s="68"/>
      <c r="H177" s="68"/>
      <c r="I177" s="68"/>
      <c r="J177" s="69"/>
    </row>
    <row r="178" spans="1:10" ht="24" customHeight="1" thickBot="1" x14ac:dyDescent="0.3">
      <c r="A178" s="7" t="s">
        <v>111</v>
      </c>
      <c r="B178" s="27"/>
      <c r="C178" s="38"/>
      <c r="D178" s="38"/>
      <c r="E178" s="39"/>
      <c r="F178" s="40"/>
      <c r="G178" s="41"/>
      <c r="H178" s="41"/>
      <c r="I178" s="41"/>
      <c r="J178" s="42"/>
    </row>
    <row r="179" spans="1:10" ht="54" customHeight="1" thickBot="1" x14ac:dyDescent="0.3">
      <c r="A179" s="7" t="s">
        <v>111</v>
      </c>
      <c r="B179" s="330" t="s">
        <v>316</v>
      </c>
      <c r="C179" s="331"/>
      <c r="D179" s="331"/>
      <c r="E179" s="332"/>
      <c r="F179" s="333"/>
      <c r="G179" s="334"/>
      <c r="H179" s="334"/>
      <c r="I179" s="334"/>
      <c r="J179" s="335"/>
    </row>
    <row r="180" spans="1:10" ht="36" customHeight="1" thickBot="1" x14ac:dyDescent="0.3">
      <c r="A180" s="7" t="s">
        <v>111</v>
      </c>
      <c r="B180" s="336" t="s">
        <v>317</v>
      </c>
      <c r="C180" s="337"/>
      <c r="D180" s="337"/>
      <c r="E180" s="338"/>
      <c r="F180" s="339"/>
      <c r="G180" s="339"/>
      <c r="H180" s="339"/>
      <c r="I180" s="339"/>
      <c r="J180" s="340"/>
    </row>
    <row r="181" spans="1:10" ht="36" customHeight="1" thickBot="1" x14ac:dyDescent="0.3">
      <c r="A181" s="7"/>
      <c r="B181" s="336" t="s">
        <v>318</v>
      </c>
      <c r="C181" s="337"/>
      <c r="D181" s="337"/>
      <c r="E181" s="338"/>
      <c r="F181" s="339"/>
      <c r="G181" s="339"/>
      <c r="H181" s="339"/>
      <c r="I181" s="339"/>
      <c r="J181" s="339"/>
    </row>
    <row r="182" spans="1:10" ht="18" customHeight="1" x14ac:dyDescent="0.25">
      <c r="A182" s="7"/>
      <c r="B182" s="121"/>
      <c r="C182" s="122"/>
      <c r="D182" s="122"/>
      <c r="E182" s="122"/>
      <c r="F182" s="123"/>
      <c r="G182" s="123"/>
      <c r="H182" s="123"/>
      <c r="I182" s="123"/>
      <c r="J182" s="123"/>
    </row>
    <row r="183" spans="1:10" ht="67.5" customHeight="1" x14ac:dyDescent="0.25">
      <c r="A183" s="7"/>
      <c r="B183" s="124" t="s">
        <v>319</v>
      </c>
      <c r="C183" s="124"/>
      <c r="D183" s="124"/>
      <c r="E183" s="124"/>
      <c r="F183" s="124"/>
      <c r="G183" s="124"/>
      <c r="H183" s="124"/>
      <c r="I183" s="124"/>
      <c r="J183" s="124"/>
    </row>
    <row r="184" spans="1:10" ht="27" customHeight="1" x14ac:dyDescent="0.25">
      <c r="A184" s="7" t="s">
        <v>113</v>
      </c>
      <c r="B184" s="124" t="s">
        <v>208</v>
      </c>
      <c r="C184" s="124"/>
      <c r="D184" s="124"/>
      <c r="E184" s="124"/>
      <c r="F184" s="124"/>
      <c r="G184" s="124"/>
      <c r="H184" s="124"/>
      <c r="I184" s="124"/>
      <c r="J184" s="124"/>
    </row>
    <row r="185" spans="1:10" ht="18" customHeight="1" x14ac:dyDescent="0.25">
      <c r="A185" s="7"/>
      <c r="B185" s="121"/>
      <c r="C185" s="122"/>
      <c r="D185" s="122"/>
      <c r="E185" s="122"/>
      <c r="F185" s="123"/>
      <c r="G185" s="123"/>
      <c r="H185" s="123"/>
      <c r="I185" s="123"/>
      <c r="J185" s="123"/>
    </row>
    <row r="186" spans="1:10" s="239" customFormat="1" ht="36" customHeight="1" thickBot="1" x14ac:dyDescent="0.3">
      <c r="B186" s="240" t="s">
        <v>242</v>
      </c>
      <c r="C186" s="240"/>
      <c r="D186" s="240"/>
      <c r="E186" s="240"/>
      <c r="F186" s="240"/>
      <c r="G186" s="240"/>
      <c r="H186" s="240"/>
      <c r="I186" s="240"/>
    </row>
    <row r="187" spans="1:10" s="129" customFormat="1" ht="36" customHeight="1" thickBot="1" x14ac:dyDescent="0.3">
      <c r="B187" s="241" t="s">
        <v>243</v>
      </c>
      <c r="C187" s="242"/>
      <c r="D187" s="242"/>
      <c r="E187" s="242"/>
      <c r="F187" s="242"/>
      <c r="G187" s="242"/>
      <c r="H187" s="242"/>
      <c r="I187" s="243"/>
    </row>
    <row r="188" spans="1:10" ht="82.5" customHeight="1" thickBot="1" x14ac:dyDescent="0.3">
      <c r="B188" s="244" t="s">
        <v>244</v>
      </c>
      <c r="C188" s="245"/>
      <c r="D188" s="246" t="s">
        <v>245</v>
      </c>
      <c r="E188" s="247"/>
      <c r="F188" s="248"/>
      <c r="G188" s="247" t="s">
        <v>246</v>
      </c>
      <c r="H188" s="247"/>
      <c r="I188" s="248"/>
      <c r="J188" s="9"/>
    </row>
    <row r="189" spans="1:10" ht="36" customHeight="1" x14ac:dyDescent="0.25">
      <c r="B189" s="249" t="s">
        <v>247</v>
      </c>
      <c r="C189" s="250"/>
      <c r="D189" s="251" t="s">
        <v>248</v>
      </c>
      <c r="E189" s="251"/>
      <c r="F189" s="251"/>
      <c r="G189" s="252">
        <v>2190</v>
      </c>
      <c r="H189" s="251"/>
      <c r="I189" s="253"/>
      <c r="J189" s="9"/>
    </row>
    <row r="190" spans="1:10" ht="36" customHeight="1" x14ac:dyDescent="0.25">
      <c r="B190" s="254" t="s">
        <v>249</v>
      </c>
      <c r="C190" s="255"/>
      <c r="D190" s="256"/>
      <c r="E190" s="256"/>
      <c r="F190" s="256"/>
      <c r="G190" s="257">
        <v>1590</v>
      </c>
      <c r="H190" s="256"/>
      <c r="I190" s="258"/>
      <c r="J190" s="9"/>
    </row>
    <row r="191" spans="1:10" ht="36" customHeight="1" x14ac:dyDescent="0.25">
      <c r="B191" s="254" t="s">
        <v>250</v>
      </c>
      <c r="C191" s="255"/>
      <c r="D191" s="256"/>
      <c r="E191" s="256"/>
      <c r="F191" s="256"/>
      <c r="G191" s="257">
        <v>1440</v>
      </c>
      <c r="H191" s="256"/>
      <c r="I191" s="258"/>
      <c r="J191" s="9"/>
    </row>
    <row r="192" spans="1:10" ht="54" customHeight="1" x14ac:dyDescent="0.25">
      <c r="B192" s="254" t="s">
        <v>251</v>
      </c>
      <c r="C192" s="255"/>
      <c r="D192" s="256"/>
      <c r="E192" s="256"/>
      <c r="F192" s="256"/>
      <c r="G192" s="257">
        <v>1290</v>
      </c>
      <c r="H192" s="256"/>
      <c r="I192" s="258"/>
      <c r="J192" s="9"/>
    </row>
    <row r="193" spans="1:10" ht="15" customHeight="1" x14ac:dyDescent="0.25">
      <c r="B193" s="341"/>
      <c r="C193" s="341"/>
      <c r="D193" s="342"/>
      <c r="E193" s="342"/>
      <c r="F193" s="342"/>
      <c r="G193" s="343"/>
      <c r="H193" s="342"/>
      <c r="I193" s="342"/>
      <c r="J193" s="9"/>
    </row>
    <row r="194" spans="1:10" ht="40.5" customHeight="1" x14ac:dyDescent="0.25">
      <c r="A194" s="7"/>
      <c r="B194" s="128" t="s">
        <v>209</v>
      </c>
      <c r="C194" s="128"/>
      <c r="D194" s="128"/>
      <c r="E194" s="128"/>
      <c r="F194" s="128"/>
      <c r="G194" s="128"/>
      <c r="H194" s="128"/>
      <c r="I194" s="128"/>
      <c r="J194" s="128"/>
    </row>
    <row r="195" spans="1:10" ht="23.25" x14ac:dyDescent="0.25">
      <c r="A195" s="344" t="s">
        <v>320</v>
      </c>
      <c r="B195" s="344"/>
      <c r="C195" s="344"/>
      <c r="D195" s="344"/>
      <c r="E195" s="344"/>
      <c r="F195" s="344"/>
      <c r="G195" s="344"/>
      <c r="H195" s="344"/>
      <c r="I195" s="9"/>
      <c r="J195" s="9"/>
    </row>
    <row r="196" spans="1:10" ht="25.5" x14ac:dyDescent="0.35">
      <c r="A196" s="345" t="s">
        <v>321</v>
      </c>
      <c r="B196" s="345"/>
      <c r="C196" s="345"/>
      <c r="D196" s="345"/>
      <c r="E196" s="346" t="s">
        <v>322</v>
      </c>
      <c r="F196" s="347"/>
      <c r="G196" s="347"/>
      <c r="H196" s="9"/>
      <c r="I196" s="9"/>
      <c r="J196" s="9"/>
    </row>
    <row r="197" spans="1:10" ht="25.5" x14ac:dyDescent="0.35">
      <c r="A197" s="348" t="s">
        <v>323</v>
      </c>
      <c r="B197" s="348"/>
      <c r="C197" s="348"/>
      <c r="D197" s="348"/>
      <c r="E197" s="349">
        <v>1</v>
      </c>
      <c r="F197" s="347"/>
      <c r="G197" s="347"/>
      <c r="H197" s="9"/>
      <c r="I197" s="9"/>
      <c r="J197" s="9"/>
    </row>
    <row r="198" spans="1:10" ht="25.5" x14ac:dyDescent="0.35">
      <c r="A198" s="348">
        <v>2</v>
      </c>
      <c r="B198" s="348"/>
      <c r="C198" s="348"/>
      <c r="D198" s="348"/>
      <c r="E198" s="350">
        <v>1.1000000000000001</v>
      </c>
      <c r="F198" s="347"/>
      <c r="G198" s="347"/>
      <c r="H198" s="9"/>
      <c r="I198" s="9"/>
      <c r="J198" s="9"/>
    </row>
    <row r="199" spans="1:10" ht="25.5" x14ac:dyDescent="0.35">
      <c r="A199" s="348">
        <v>3</v>
      </c>
      <c r="B199" s="348"/>
      <c r="C199" s="348"/>
      <c r="D199" s="348"/>
      <c r="E199" s="350">
        <v>1.2</v>
      </c>
      <c r="F199" s="347"/>
      <c r="G199" s="347"/>
      <c r="H199" s="9"/>
      <c r="I199" s="9"/>
      <c r="J199" s="9"/>
    </row>
    <row r="200" spans="1:10" ht="25.5" x14ac:dyDescent="0.35">
      <c r="A200" s="348" t="s">
        <v>324</v>
      </c>
      <c r="B200" s="348"/>
      <c r="C200" s="348"/>
      <c r="D200" s="348"/>
      <c r="E200" s="350">
        <v>1.25</v>
      </c>
      <c r="F200" s="347"/>
      <c r="G200" s="347"/>
      <c r="H200" s="9"/>
      <c r="I200" s="9"/>
      <c r="J200" s="9"/>
    </row>
    <row r="201" spans="1:10" ht="25.5" x14ac:dyDescent="0.35">
      <c r="A201" s="348" t="s">
        <v>325</v>
      </c>
      <c r="B201" s="348"/>
      <c r="C201" s="348"/>
      <c r="D201" s="348"/>
      <c r="E201" s="350">
        <v>1.3</v>
      </c>
      <c r="F201" s="347"/>
      <c r="G201" s="347"/>
      <c r="H201" s="9"/>
      <c r="I201" s="9"/>
      <c r="J201" s="9"/>
    </row>
    <row r="202" spans="1:10" ht="25.5" x14ac:dyDescent="0.35">
      <c r="A202" s="348" t="s">
        <v>326</v>
      </c>
      <c r="B202" s="348"/>
      <c r="C202" s="348"/>
      <c r="D202" s="348"/>
      <c r="E202" s="350">
        <v>1.35</v>
      </c>
      <c r="F202" s="347"/>
      <c r="G202" s="347"/>
      <c r="H202" s="9"/>
      <c r="I202" s="9"/>
      <c r="J202" s="9"/>
    </row>
    <row r="203" spans="1:10" ht="25.5" x14ac:dyDescent="0.35">
      <c r="A203" s="348" t="s">
        <v>327</v>
      </c>
      <c r="B203" s="348"/>
      <c r="C203" s="348"/>
      <c r="D203" s="348"/>
      <c r="E203" s="350">
        <v>1.4</v>
      </c>
      <c r="F203" s="347"/>
      <c r="G203" s="347"/>
      <c r="H203" s="9"/>
      <c r="I203" s="9"/>
      <c r="J203" s="9"/>
    </row>
    <row r="204" spans="1:10" ht="25.5" x14ac:dyDescent="0.35">
      <c r="A204" s="348" t="s">
        <v>328</v>
      </c>
      <c r="B204" s="348"/>
      <c r="C204" s="348"/>
      <c r="D204" s="348"/>
      <c r="E204" s="350">
        <v>1.45</v>
      </c>
      <c r="F204" s="347"/>
      <c r="G204" s="347"/>
      <c r="H204" s="9"/>
      <c r="I204" s="9"/>
      <c r="J204" s="9"/>
    </row>
    <row r="205" spans="1:10" ht="25.5" x14ac:dyDescent="0.35">
      <c r="A205" s="348" t="s">
        <v>329</v>
      </c>
      <c r="B205" s="348"/>
      <c r="C205" s="348"/>
      <c r="D205" s="348"/>
      <c r="E205" s="350">
        <v>1.5</v>
      </c>
      <c r="F205" s="347"/>
      <c r="G205" s="347"/>
      <c r="H205" s="9"/>
      <c r="I205" s="9"/>
      <c r="J205" s="9"/>
    </row>
    <row r="206" spans="1:10" ht="25.5" x14ac:dyDescent="0.35">
      <c r="A206" s="348" t="s">
        <v>330</v>
      </c>
      <c r="B206" s="348"/>
      <c r="C206" s="348"/>
      <c r="D206" s="348"/>
      <c r="E206" s="350">
        <v>2</v>
      </c>
      <c r="F206" s="347"/>
      <c r="G206" s="347"/>
      <c r="H206" s="9"/>
      <c r="I206" s="9"/>
      <c r="J206" s="9"/>
    </row>
    <row r="207" spans="1:10" ht="53.25" customHeight="1" x14ac:dyDescent="0.25">
      <c r="A207" s="351" t="s">
        <v>331</v>
      </c>
      <c r="B207" s="351"/>
      <c r="C207" s="351"/>
      <c r="D207" s="351"/>
      <c r="E207" s="351"/>
      <c r="F207" s="351"/>
      <c r="G207" s="351"/>
      <c r="H207" s="351"/>
      <c r="I207" s="9"/>
      <c r="J207" s="9"/>
    </row>
  </sheetData>
  <sheetProtection selectLockedCells="1" selectUnlockedCells="1"/>
  <mergeCells count="372">
    <mergeCell ref="A204:D204"/>
    <mergeCell ref="A205:D205"/>
    <mergeCell ref="A206:D206"/>
    <mergeCell ref="A207:H207"/>
    <mergeCell ref="A198:D198"/>
    <mergeCell ref="A199:D199"/>
    <mergeCell ref="A200:D200"/>
    <mergeCell ref="A201:D201"/>
    <mergeCell ref="A202:D202"/>
    <mergeCell ref="A203:D203"/>
    <mergeCell ref="B192:C192"/>
    <mergeCell ref="G192:I192"/>
    <mergeCell ref="B194:J194"/>
    <mergeCell ref="A195:H195"/>
    <mergeCell ref="A196:D196"/>
    <mergeCell ref="A197:D197"/>
    <mergeCell ref="B188:C188"/>
    <mergeCell ref="D188:F188"/>
    <mergeCell ref="G188:I188"/>
    <mergeCell ref="B189:C189"/>
    <mergeCell ref="D189:F192"/>
    <mergeCell ref="G189:I189"/>
    <mergeCell ref="B190:C190"/>
    <mergeCell ref="G190:I190"/>
    <mergeCell ref="B191:C191"/>
    <mergeCell ref="G191:I191"/>
    <mergeCell ref="B180:E180"/>
    <mergeCell ref="B181:E181"/>
    <mergeCell ref="B183:J183"/>
    <mergeCell ref="B184:J184"/>
    <mergeCell ref="B186:I186"/>
    <mergeCell ref="B187:I187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0:E170"/>
    <mergeCell ref="F170:J170"/>
    <mergeCell ref="B171:E171"/>
    <mergeCell ref="F171:J171"/>
    <mergeCell ref="B172:J172"/>
    <mergeCell ref="B173:E173"/>
    <mergeCell ref="F173:J173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F160:J160"/>
    <mergeCell ref="B161:J161"/>
    <mergeCell ref="B162:E162"/>
    <mergeCell ref="F162:J162"/>
    <mergeCell ref="B163:E163"/>
    <mergeCell ref="F163:J163"/>
    <mergeCell ref="B156:E156"/>
    <mergeCell ref="F156:J156"/>
    <mergeCell ref="B157:E157"/>
    <mergeCell ref="F157:J157"/>
    <mergeCell ref="B158:J158"/>
    <mergeCell ref="B159:E159"/>
    <mergeCell ref="F159:J159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5:E65"/>
    <mergeCell ref="F65:J65"/>
    <mergeCell ref="B66:E66"/>
    <mergeCell ref="B67:E67"/>
    <mergeCell ref="F67:J67"/>
    <mergeCell ref="B68:E68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2:E22"/>
    <mergeCell ref="F22:J22"/>
    <mergeCell ref="A23:J23"/>
    <mergeCell ref="B24:E24"/>
    <mergeCell ref="F24:J24"/>
    <mergeCell ref="B25:E25"/>
    <mergeCell ref="F25:J25"/>
    <mergeCell ref="B19:E19"/>
    <mergeCell ref="F19:J19"/>
    <mergeCell ref="B20:E20"/>
    <mergeCell ref="F20:J20"/>
    <mergeCell ref="B21:E21"/>
    <mergeCell ref="F21:J21"/>
    <mergeCell ref="B15:E15"/>
    <mergeCell ref="B16:E16"/>
    <mergeCell ref="F16:J16"/>
    <mergeCell ref="B17:E17"/>
    <mergeCell ref="F17:J17"/>
    <mergeCell ref="B18:E18"/>
    <mergeCell ref="F18:J18"/>
    <mergeCell ref="B11:E11"/>
    <mergeCell ref="B12:E12"/>
    <mergeCell ref="F12:J12"/>
    <mergeCell ref="B13:E13"/>
    <mergeCell ref="B14:E14"/>
    <mergeCell ref="F14:J14"/>
    <mergeCell ref="A6:J6"/>
    <mergeCell ref="B7:E7"/>
    <mergeCell ref="B8:E8"/>
    <mergeCell ref="F8:J8"/>
    <mergeCell ref="B9:E9"/>
    <mergeCell ref="A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50" zoomScaleNormal="60" zoomScaleSheetLayoutView="5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6480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2880 до 57600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20160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23040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37440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40320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46080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48960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51840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54720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57600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332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17280.000000000004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24119.999999999993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59976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15120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1512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3780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10800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7560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27360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32832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16200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59760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59976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15120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46656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23040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84240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300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21168</v>
      </c>
      <c r="G94" s="212">
        <f>H94*1.1</f>
        <v>19404</v>
      </c>
      <c r="H94" s="212">
        <v>17640</v>
      </c>
      <c r="I94" s="212">
        <f>H94*0.75</f>
        <v>13230</v>
      </c>
      <c r="J94" s="213">
        <f>H94*0.5</f>
        <v>8820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27000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13320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18720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30240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15984</v>
      </c>
      <c r="G102" s="117">
        <f>H102*1.1</f>
        <v>14652.000000000002</v>
      </c>
      <c r="H102" s="117">
        <v>13320</v>
      </c>
      <c r="I102" s="117">
        <f>H102*0.75</f>
        <v>9990</v>
      </c>
      <c r="J102" s="117">
        <f>H102*0.5</f>
        <v>6660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24" defaultRowHeight="21" outlineLevelRow="1" x14ac:dyDescent="0.25"/>
  <cols>
    <col min="1" max="1" width="24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24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352" t="s">
        <v>105</v>
      </c>
      <c r="C6" s="353"/>
      <c r="D6" s="353"/>
      <c r="E6" s="354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28"/>
      <c r="D7" s="28"/>
      <c r="E7" s="2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50976</v>
      </c>
      <c r="G8" s="33">
        <f>H8*1.1</f>
        <v>46728.000000000007</v>
      </c>
      <c r="H8" s="33">
        <v>42480</v>
      </c>
      <c r="I8" s="33">
        <f>H8*0.75</f>
        <v>31860</v>
      </c>
      <c r="J8" s="33">
        <f>H8*0.5</f>
        <v>21240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71366.399999999994</v>
      </c>
      <c r="G9" s="37">
        <f>H9*1.1</f>
        <v>65419.200000000004</v>
      </c>
      <c r="H9" s="37">
        <v>59472</v>
      </c>
      <c r="I9" s="37">
        <f>H9*0.75</f>
        <v>44604</v>
      </c>
      <c r="J9" s="37">
        <f>H9*0.5</f>
        <v>29736</v>
      </c>
    </row>
    <row r="10" spans="1:10" ht="36" customHeight="1" thickBot="1" x14ac:dyDescent="0.3"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57888</v>
      </c>
      <c r="G11" s="33">
        <f>H11*1.1</f>
        <v>53064.000000000007</v>
      </c>
      <c r="H11" s="33">
        <v>48240</v>
      </c>
      <c r="I11" s="33">
        <f>H11*0.75</f>
        <v>36180</v>
      </c>
      <c r="J11" s="33">
        <f>H11*0.5</f>
        <v>24120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81043.199999999997</v>
      </c>
      <c r="G12" s="37">
        <f>H12*1.1</f>
        <v>74289.600000000006</v>
      </c>
      <c r="H12" s="37">
        <v>67536</v>
      </c>
      <c r="I12" s="37">
        <f>H12*0.75</f>
        <v>50652</v>
      </c>
      <c r="J12" s="37">
        <f>H12*0.5</f>
        <v>33768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10202.4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6120 до 122400</v>
      </c>
      <c r="G20" s="65"/>
      <c r="H20" s="65"/>
      <c r="I20" s="65"/>
      <c r="J20" s="66"/>
    </row>
    <row r="21" spans="1:10" ht="36" customHeight="1" outlineLevel="1" x14ac:dyDescent="0.25">
      <c r="B21" s="107" t="s">
        <v>333</v>
      </c>
      <c r="C21" s="108"/>
      <c r="D21" s="108"/>
      <c r="E21" s="109"/>
      <c r="F21" s="67">
        <v>6120</v>
      </c>
      <c r="G21" s="68"/>
      <c r="H21" s="68"/>
      <c r="I21" s="68"/>
      <c r="J21" s="69"/>
    </row>
    <row r="22" spans="1:10" ht="36" customHeight="1" outlineLevel="1" x14ac:dyDescent="0.25">
      <c r="B22" s="52" t="s">
        <v>334</v>
      </c>
      <c r="C22" s="96"/>
      <c r="D22" s="96"/>
      <c r="E22" s="97"/>
      <c r="F22" s="67">
        <v>12240</v>
      </c>
      <c r="G22" s="68"/>
      <c r="H22" s="68"/>
      <c r="I22" s="68"/>
      <c r="J22" s="69"/>
    </row>
    <row r="23" spans="1:10" ht="36" customHeight="1" outlineLevel="1" x14ac:dyDescent="0.25">
      <c r="B23" s="52" t="s">
        <v>335</v>
      </c>
      <c r="C23" s="96"/>
      <c r="D23" s="96"/>
      <c r="E23" s="97"/>
      <c r="F23" s="67">
        <v>18360</v>
      </c>
      <c r="G23" s="68"/>
      <c r="H23" s="68"/>
      <c r="I23" s="68"/>
      <c r="J23" s="69"/>
    </row>
    <row r="24" spans="1:10" ht="36" customHeight="1" outlineLevel="1" x14ac:dyDescent="0.25">
      <c r="B24" s="52" t="s">
        <v>336</v>
      </c>
      <c r="C24" s="96"/>
      <c r="D24" s="96"/>
      <c r="E24" s="97"/>
      <c r="F24" s="67">
        <v>24480</v>
      </c>
      <c r="G24" s="68"/>
      <c r="H24" s="68"/>
      <c r="I24" s="68"/>
      <c r="J24" s="69"/>
    </row>
    <row r="25" spans="1:10" ht="36" customHeight="1" outlineLevel="1" x14ac:dyDescent="0.25">
      <c r="B25" s="52" t="s">
        <v>337</v>
      </c>
      <c r="C25" s="96"/>
      <c r="D25" s="96"/>
      <c r="E25" s="97"/>
      <c r="F25" s="67">
        <v>30600</v>
      </c>
      <c r="G25" s="68"/>
      <c r="H25" s="68"/>
      <c r="I25" s="68"/>
      <c r="J25" s="69"/>
    </row>
    <row r="26" spans="1:10" ht="36" customHeight="1" outlineLevel="1" x14ac:dyDescent="0.25">
      <c r="B26" s="52" t="s">
        <v>338</v>
      </c>
      <c r="C26" s="96"/>
      <c r="D26" s="96"/>
      <c r="E26" s="97"/>
      <c r="F26" s="67">
        <v>36720</v>
      </c>
      <c r="G26" s="68"/>
      <c r="H26" s="68"/>
      <c r="I26" s="68"/>
      <c r="J26" s="69"/>
    </row>
    <row r="27" spans="1:10" ht="36" customHeight="1" outlineLevel="1" x14ac:dyDescent="0.25">
      <c r="B27" s="52" t="s">
        <v>339</v>
      </c>
      <c r="C27" s="96"/>
      <c r="D27" s="96"/>
      <c r="E27" s="97"/>
      <c r="F27" s="67">
        <v>42840</v>
      </c>
      <c r="G27" s="68"/>
      <c r="H27" s="68"/>
      <c r="I27" s="68"/>
      <c r="J27" s="69"/>
    </row>
    <row r="28" spans="1:10" ht="36" customHeight="1" outlineLevel="1" x14ac:dyDescent="0.25">
      <c r="B28" s="52" t="s">
        <v>340</v>
      </c>
      <c r="C28" s="96"/>
      <c r="D28" s="96"/>
      <c r="E28" s="97"/>
      <c r="F28" s="67">
        <v>48960</v>
      </c>
      <c r="G28" s="68"/>
      <c r="H28" s="68"/>
      <c r="I28" s="68"/>
      <c r="J28" s="69"/>
    </row>
    <row r="29" spans="1:10" ht="36" customHeight="1" outlineLevel="1" x14ac:dyDescent="0.25">
      <c r="B29" s="52" t="s">
        <v>341</v>
      </c>
      <c r="C29" s="96"/>
      <c r="D29" s="96"/>
      <c r="E29" s="97"/>
      <c r="F29" s="67">
        <v>55080</v>
      </c>
      <c r="G29" s="68"/>
      <c r="H29" s="68"/>
      <c r="I29" s="68"/>
      <c r="J29" s="69"/>
    </row>
    <row r="30" spans="1:10" ht="36" customHeight="1" outlineLevel="1" x14ac:dyDescent="0.25">
      <c r="B30" s="52" t="s">
        <v>342</v>
      </c>
      <c r="C30" s="96"/>
      <c r="D30" s="96"/>
      <c r="E30" s="97"/>
      <c r="F30" s="67">
        <v>61200</v>
      </c>
      <c r="G30" s="68"/>
      <c r="H30" s="68"/>
      <c r="I30" s="68"/>
      <c r="J30" s="69"/>
    </row>
    <row r="31" spans="1:10" ht="36" customHeight="1" outlineLevel="1" x14ac:dyDescent="0.25">
      <c r="B31" s="52" t="s">
        <v>343</v>
      </c>
      <c r="C31" s="96"/>
      <c r="D31" s="96"/>
      <c r="E31" s="97"/>
      <c r="F31" s="67">
        <v>67320</v>
      </c>
      <c r="G31" s="68"/>
      <c r="H31" s="68"/>
      <c r="I31" s="68"/>
      <c r="J31" s="69"/>
    </row>
    <row r="32" spans="1:10" ht="36" customHeight="1" outlineLevel="1" x14ac:dyDescent="0.25">
      <c r="B32" s="52" t="s">
        <v>344</v>
      </c>
      <c r="C32" s="96"/>
      <c r="D32" s="96"/>
      <c r="E32" s="97"/>
      <c r="F32" s="67">
        <v>73440</v>
      </c>
      <c r="G32" s="68"/>
      <c r="H32" s="68"/>
      <c r="I32" s="68"/>
      <c r="J32" s="69"/>
    </row>
    <row r="33" spans="2:10" ht="36" customHeight="1" outlineLevel="1" x14ac:dyDescent="0.25">
      <c r="B33" s="52" t="s">
        <v>345</v>
      </c>
      <c r="C33" s="96"/>
      <c r="D33" s="96"/>
      <c r="E33" s="97"/>
      <c r="F33" s="67">
        <v>79560</v>
      </c>
      <c r="G33" s="68"/>
      <c r="H33" s="68"/>
      <c r="I33" s="68"/>
      <c r="J33" s="69"/>
    </row>
    <row r="34" spans="2:10" ht="36" customHeight="1" outlineLevel="1" x14ac:dyDescent="0.25">
      <c r="B34" s="52" t="s">
        <v>346</v>
      </c>
      <c r="C34" s="96"/>
      <c r="D34" s="96"/>
      <c r="E34" s="97"/>
      <c r="F34" s="67">
        <v>85680</v>
      </c>
      <c r="G34" s="68"/>
      <c r="H34" s="68"/>
      <c r="I34" s="68"/>
      <c r="J34" s="69"/>
    </row>
    <row r="35" spans="2:10" ht="36" customHeight="1" outlineLevel="1" x14ac:dyDescent="0.25">
      <c r="B35" s="52" t="s">
        <v>347</v>
      </c>
      <c r="C35" s="96"/>
      <c r="D35" s="96"/>
      <c r="E35" s="97"/>
      <c r="F35" s="67">
        <v>91800</v>
      </c>
      <c r="G35" s="68"/>
      <c r="H35" s="68"/>
      <c r="I35" s="68"/>
      <c r="J35" s="69"/>
    </row>
    <row r="36" spans="2:10" ht="36" customHeight="1" outlineLevel="1" x14ac:dyDescent="0.25">
      <c r="B36" s="52" t="s">
        <v>348</v>
      </c>
      <c r="C36" s="96"/>
      <c r="D36" s="96"/>
      <c r="E36" s="97"/>
      <c r="F36" s="67">
        <v>97920</v>
      </c>
      <c r="G36" s="68"/>
      <c r="H36" s="68"/>
      <c r="I36" s="68"/>
      <c r="J36" s="69"/>
    </row>
    <row r="37" spans="2:10" ht="36" customHeight="1" outlineLevel="1" x14ac:dyDescent="0.25">
      <c r="B37" s="52" t="s">
        <v>349</v>
      </c>
      <c r="C37" s="96"/>
      <c r="D37" s="96"/>
      <c r="E37" s="97"/>
      <c r="F37" s="67">
        <v>104040</v>
      </c>
      <c r="G37" s="68"/>
      <c r="H37" s="68"/>
      <c r="I37" s="68"/>
      <c r="J37" s="69"/>
    </row>
    <row r="38" spans="2:10" ht="36" customHeight="1" outlineLevel="1" x14ac:dyDescent="0.25">
      <c r="B38" s="52" t="s">
        <v>350</v>
      </c>
      <c r="C38" s="96"/>
      <c r="D38" s="96"/>
      <c r="E38" s="97"/>
      <c r="F38" s="67">
        <v>110160</v>
      </c>
      <c r="G38" s="68"/>
      <c r="H38" s="68"/>
      <c r="I38" s="68"/>
      <c r="J38" s="69"/>
    </row>
    <row r="39" spans="2:10" ht="36" customHeight="1" outlineLevel="1" x14ac:dyDescent="0.25">
      <c r="B39" s="52" t="s">
        <v>351</v>
      </c>
      <c r="C39" s="96"/>
      <c r="D39" s="96"/>
      <c r="E39" s="97"/>
      <c r="F39" s="67">
        <v>116280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352</v>
      </c>
      <c r="C40" s="96"/>
      <c r="D40" s="96"/>
      <c r="E40" s="97"/>
      <c r="F40" s="67">
        <v>122400</v>
      </c>
      <c r="G40" s="68"/>
      <c r="H40" s="68"/>
      <c r="I40" s="68"/>
      <c r="J40" s="69"/>
    </row>
    <row r="41" spans="2:10" ht="36" customHeight="1" thickBot="1" x14ac:dyDescent="0.3">
      <c r="B41" s="355" t="s">
        <v>142</v>
      </c>
      <c r="C41" s="356"/>
      <c r="D41" s="356"/>
      <c r="E41" s="357"/>
      <c r="F41" s="73" t="str">
        <f>"Цена от "&amp;MIN(F42:F51)&amp;" до "&amp;MAX(F42:F51)</f>
        <v>Цена от 2160 до 36000</v>
      </c>
      <c r="G41" s="74"/>
      <c r="H41" s="74"/>
      <c r="I41" s="74"/>
      <c r="J41" s="75"/>
    </row>
    <row r="42" spans="2:10" ht="36" customHeight="1" x14ac:dyDescent="0.25">
      <c r="B42" s="107" t="s">
        <v>143</v>
      </c>
      <c r="C42" s="108"/>
      <c r="D42" s="108"/>
      <c r="E42" s="109"/>
      <c r="F42" s="67">
        <v>7200</v>
      </c>
      <c r="G42" s="68"/>
      <c r="H42" s="68"/>
      <c r="I42" s="68"/>
      <c r="J42" s="69"/>
    </row>
    <row r="43" spans="2:10" ht="36" customHeight="1" x14ac:dyDescent="0.25">
      <c r="B43" s="52" t="s">
        <v>210</v>
      </c>
      <c r="C43" s="96"/>
      <c r="D43" s="96"/>
      <c r="E43" s="97"/>
      <c r="F43" s="67">
        <v>4500</v>
      </c>
      <c r="G43" s="68"/>
      <c r="H43" s="68"/>
      <c r="I43" s="68"/>
      <c r="J43" s="69"/>
    </row>
    <row r="44" spans="2:10" ht="36" customHeight="1" x14ac:dyDescent="0.25">
      <c r="B44" s="52" t="s">
        <v>145</v>
      </c>
      <c r="C44" s="96"/>
      <c r="D44" s="96"/>
      <c r="E44" s="97"/>
      <c r="F44" s="80">
        <v>36000</v>
      </c>
      <c r="G44" s="81"/>
      <c r="H44" s="81"/>
      <c r="I44" s="81"/>
      <c r="J44" s="82"/>
    </row>
    <row r="45" spans="2:10" ht="36" customHeight="1" x14ac:dyDescent="0.25">
      <c r="B45" s="52" t="s">
        <v>146</v>
      </c>
      <c r="C45" s="96"/>
      <c r="D45" s="96"/>
      <c r="E45" s="97"/>
      <c r="F45" s="67">
        <v>12600</v>
      </c>
      <c r="G45" s="68"/>
      <c r="H45" s="68"/>
      <c r="I45" s="68"/>
      <c r="J45" s="69"/>
    </row>
    <row r="46" spans="2:10" ht="36" customHeight="1" x14ac:dyDescent="0.25">
      <c r="B46" s="52" t="s">
        <v>147</v>
      </c>
      <c r="C46" s="96"/>
      <c r="D46" s="96"/>
      <c r="E46" s="97"/>
      <c r="F46" s="67">
        <v>27000</v>
      </c>
      <c r="G46" s="68"/>
      <c r="H46" s="68"/>
      <c r="I46" s="68"/>
      <c r="J46" s="69"/>
    </row>
    <row r="47" spans="2:10" ht="36" customHeight="1" x14ac:dyDescent="0.25">
      <c r="B47" s="52" t="s">
        <v>148</v>
      </c>
      <c r="C47" s="96"/>
      <c r="D47" s="96"/>
      <c r="E47" s="97"/>
      <c r="F47" s="67">
        <v>2160</v>
      </c>
      <c r="G47" s="68"/>
      <c r="H47" s="68"/>
      <c r="I47" s="68"/>
      <c r="J47" s="69"/>
    </row>
    <row r="48" spans="2:10" ht="36" customHeight="1" x14ac:dyDescent="0.25">
      <c r="B48" s="52" t="s">
        <v>149</v>
      </c>
      <c r="C48" s="96"/>
      <c r="D48" s="96"/>
      <c r="E48" s="97"/>
      <c r="F48" s="67">
        <v>2160</v>
      </c>
      <c r="G48" s="68"/>
      <c r="H48" s="68"/>
      <c r="I48" s="68"/>
      <c r="J48" s="69"/>
    </row>
    <row r="49" spans="1:10" ht="36" customHeight="1" x14ac:dyDescent="0.25">
      <c r="B49" s="52" t="s">
        <v>150</v>
      </c>
      <c r="C49" s="96"/>
      <c r="D49" s="96"/>
      <c r="E49" s="97"/>
      <c r="F49" s="67">
        <v>4320</v>
      </c>
      <c r="G49" s="68"/>
      <c r="H49" s="68"/>
      <c r="I49" s="68"/>
      <c r="J49" s="69"/>
    </row>
    <row r="50" spans="1:10" ht="36" customHeight="1" x14ac:dyDescent="0.25">
      <c r="B50" s="52" t="s">
        <v>151</v>
      </c>
      <c r="C50" s="96"/>
      <c r="D50" s="96"/>
      <c r="E50" s="97"/>
      <c r="F50" s="67">
        <v>6480</v>
      </c>
      <c r="G50" s="68"/>
      <c r="H50" s="68"/>
      <c r="I50" s="68"/>
      <c r="J50" s="69"/>
    </row>
    <row r="51" spans="1:10" ht="36" customHeight="1" thickBot="1" x14ac:dyDescent="0.3">
      <c r="B51" s="358" t="s">
        <v>152</v>
      </c>
      <c r="C51" s="359"/>
      <c r="D51" s="359"/>
      <c r="E51" s="360"/>
      <c r="F51" s="67">
        <v>21600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87" t="s">
        <v>211</v>
      </c>
      <c r="C54" s="88"/>
      <c r="D54" s="88"/>
      <c r="E54" s="89"/>
      <c r="F54" s="205" t="str">
        <f>"Цена от "&amp;MIN(F56,F60:J61,H94,F62:J73)&amp;" до "&amp;MAX(F56,,H94,F60:J61,F62:J73)</f>
        <v>Цена от 6300 до 126000</v>
      </c>
      <c r="G54" s="206"/>
      <c r="H54" s="206"/>
      <c r="I54" s="206"/>
      <c r="J54" s="207"/>
    </row>
    <row r="55" spans="1:10" ht="24" thickBot="1" x14ac:dyDescent="0.3">
      <c r="B55" s="27"/>
      <c r="C55" s="28"/>
      <c r="D55" s="28"/>
      <c r="E55" s="29"/>
      <c r="F55" s="40"/>
      <c r="G55" s="41"/>
      <c r="H55" s="41"/>
      <c r="I55" s="41"/>
      <c r="J55" s="42"/>
    </row>
    <row r="56" spans="1:10" ht="36" customHeight="1" x14ac:dyDescent="0.25">
      <c r="B56" s="30" t="s">
        <v>156</v>
      </c>
      <c r="C56" s="227"/>
      <c r="D56" s="227"/>
      <c r="E56" s="228"/>
      <c r="F56" s="67">
        <v>36000</v>
      </c>
      <c r="G56" s="68"/>
      <c r="H56" s="68"/>
      <c r="I56" s="68"/>
      <c r="J56" s="69"/>
    </row>
    <row r="57" spans="1:10" ht="36" customHeight="1" thickBot="1" x14ac:dyDescent="0.3">
      <c r="B57" s="229" t="s">
        <v>157</v>
      </c>
      <c r="C57" s="230"/>
      <c r="D57" s="230"/>
      <c r="E57" s="231"/>
      <c r="F57" s="93">
        <v>3600</v>
      </c>
      <c r="G57" s="94"/>
      <c r="H57" s="94"/>
      <c r="I57" s="94"/>
      <c r="J57" s="95"/>
    </row>
    <row r="58" spans="1:10" ht="36" customHeight="1" thickBot="1" x14ac:dyDescent="0.3">
      <c r="B58" s="229" t="s">
        <v>158</v>
      </c>
      <c r="C58" s="230"/>
      <c r="D58" s="230"/>
      <c r="E58" s="231"/>
      <c r="F58" s="93">
        <v>9000</v>
      </c>
      <c r="G58" s="94"/>
      <c r="H58" s="94"/>
      <c r="I58" s="94"/>
      <c r="J58" s="95"/>
    </row>
    <row r="59" spans="1:10" ht="24" thickBot="1" x14ac:dyDescent="0.3">
      <c r="B59" s="27"/>
      <c r="C59" s="28"/>
      <c r="D59" s="28"/>
      <c r="E59" s="2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30" t="s">
        <v>159</v>
      </c>
      <c r="C60" s="227"/>
      <c r="D60" s="227"/>
      <c r="E60" s="228"/>
      <c r="F60" s="80">
        <v>36000</v>
      </c>
      <c r="G60" s="81"/>
      <c r="H60" s="81"/>
      <c r="I60" s="81"/>
      <c r="J60" s="82"/>
    </row>
    <row r="61" spans="1:10" ht="39.75" customHeight="1" x14ac:dyDescent="0.25">
      <c r="A61" s="7" t="s">
        <v>111</v>
      </c>
      <c r="B61" s="52" t="s">
        <v>160</v>
      </c>
      <c r="C61" s="96"/>
      <c r="D61" s="96"/>
      <c r="E61" s="97"/>
      <c r="F61" s="67">
        <v>40500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81000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36000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33300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72000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126000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60120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6300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48240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36000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90000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30600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6300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34200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50400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56880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113760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60480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100800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176400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9360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126000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52" t="s">
        <v>193</v>
      </c>
      <c r="C94" s="96"/>
      <c r="D94" s="96"/>
      <c r="E94" s="97"/>
      <c r="F94" s="211">
        <f>H94*1.2</f>
        <v>21600</v>
      </c>
      <c r="G94" s="212">
        <f>H94*1.1</f>
        <v>19800</v>
      </c>
      <c r="H94" s="212">
        <v>18000</v>
      </c>
      <c r="I94" s="212">
        <f>H94*0.75</f>
        <v>13500</v>
      </c>
      <c r="J94" s="213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0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34754.400000000001</v>
      </c>
      <c r="G9" s="33">
        <f>H9*1.1</f>
        <v>31858.200000000004</v>
      </c>
      <c r="H9" s="33">
        <v>28962</v>
      </c>
      <c r="I9" s="33">
        <f>H9*0.75</f>
        <v>21721.5</v>
      </c>
      <c r="J9" s="33">
        <f>H9*0.5</f>
        <v>14481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73008</v>
      </c>
      <c r="G10" s="37">
        <f>H10*1.1</f>
        <v>66924</v>
      </c>
      <c r="H10" s="37">
        <v>60840</v>
      </c>
      <c r="I10" s="37">
        <f>H10*0.75</f>
        <v>45630</v>
      </c>
      <c r="J10" s="37">
        <f>H10*0.5</f>
        <v>30420</v>
      </c>
    </row>
    <row r="11" spans="1:10" ht="22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40197.599999999999</v>
      </c>
      <c r="G12" s="33">
        <f>H12*1.1</f>
        <v>36847.800000000003</v>
      </c>
      <c r="H12" s="33">
        <v>33498</v>
      </c>
      <c r="I12" s="33">
        <f>H12*0.75</f>
        <v>25123.5</v>
      </c>
      <c r="J12" s="33">
        <f>H12*0.5</f>
        <v>16749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84499.199999999997</v>
      </c>
      <c r="G13" s="37">
        <f>H13*1.1</f>
        <v>77457.600000000006</v>
      </c>
      <c r="H13" s="37">
        <v>70416</v>
      </c>
      <c r="I13" s="37">
        <f>H13*0.75</f>
        <v>52812</v>
      </c>
      <c r="J13" s="37">
        <f>H13*0.5</f>
        <v>35208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7938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17280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2304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6552 до 131040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6552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13104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19656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26208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32760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39312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45864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52416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58968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65520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72072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85176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91728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98280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104832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111384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117936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124488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131040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34754.400000000001</v>
      </c>
      <c r="G43" s="33">
        <f>H43*1.1</f>
        <v>31858.200000000004</v>
      </c>
      <c r="H43" s="33">
        <v>28962</v>
      </c>
      <c r="I43" s="33">
        <f>H43*0.75</f>
        <v>21721.5</v>
      </c>
      <c r="J43" s="33">
        <f>H43*0.5</f>
        <v>14481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40197.599999999999</v>
      </c>
      <c r="G45" s="33">
        <f>H45*1.1</f>
        <v>36847.800000000003</v>
      </c>
      <c r="H45" s="33">
        <v>33498</v>
      </c>
      <c r="I45" s="33">
        <f>H45*0.75</f>
        <v>25123.5</v>
      </c>
      <c r="J45" s="33">
        <f>H45*0.5</f>
        <v>16749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"&amp;MIN(F50:F70)&amp;" до "&amp;MAX(F50:F70)</f>
        <v>Цена от 6552 до 131040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6552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13104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19656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26208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32760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39312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45864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52416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58968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65520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72072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78624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85176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91728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98280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104832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111384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117936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124488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131040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1710 до 41580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4554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2448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41580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8118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25128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1710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1710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3420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5130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28800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3402 до 826488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42840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4284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10710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27018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21348</v>
      </c>
      <c r="G90" s="68"/>
      <c r="H90" s="68"/>
      <c r="I90" s="68"/>
      <c r="J90" s="69"/>
    </row>
    <row r="91" spans="1:10" ht="36" customHeight="1" x14ac:dyDescent="0.25">
      <c r="B91" s="76" t="s">
        <v>312</v>
      </c>
      <c r="C91" s="77"/>
      <c r="D91" s="77"/>
      <c r="E91" s="54"/>
      <c r="F91" s="67">
        <v>826488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47808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27000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32400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19458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23220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83700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66348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3402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17568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13824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8100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4536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40860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30060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56880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45360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100800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56880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68256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41040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48960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176400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17280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252</v>
      </c>
      <c r="C124" s="77"/>
      <c r="D124" s="77"/>
      <c r="E124" s="54"/>
      <c r="F124" s="67">
        <v>21960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21960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15660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314</v>
      </c>
      <c r="C127" s="77"/>
      <c r="D127" s="77"/>
      <c r="E127" s="54"/>
      <c r="F127" s="67">
        <v>46800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46800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33120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17568</v>
      </c>
      <c r="G130" s="68"/>
      <c r="H130" s="68"/>
      <c r="I130" s="68"/>
      <c r="J130" s="69"/>
    </row>
    <row r="131" spans="1:10" ht="54" customHeight="1" thickBot="1" x14ac:dyDescent="0.3">
      <c r="A131" s="7"/>
      <c r="B131" s="161" t="s">
        <v>200</v>
      </c>
      <c r="C131" s="162"/>
      <c r="D131" s="162"/>
      <c r="E131" s="163"/>
      <c r="F131" s="370"/>
      <c r="G131" s="371"/>
      <c r="H131" s="371"/>
      <c r="I131" s="371"/>
      <c r="J131" s="372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60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60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7" customHeight="1" x14ac:dyDescent="0.25">
      <c r="A141" s="7" t="s">
        <v>113</v>
      </c>
      <c r="B141" s="124" t="s">
        <v>208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s="239" customFormat="1" ht="36" customHeight="1" thickBot="1" x14ac:dyDescent="0.3">
      <c r="B143" s="240" t="s">
        <v>242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243</v>
      </c>
      <c r="C144" s="242"/>
      <c r="D144" s="242"/>
      <c r="E144" s="242"/>
      <c r="F144" s="242"/>
      <c r="G144" s="242"/>
      <c r="H144" s="242"/>
      <c r="I144" s="243"/>
    </row>
    <row r="145" spans="1:10" ht="75" customHeight="1" thickBot="1" x14ac:dyDescent="0.3">
      <c r="B145" s="244" t="s">
        <v>244</v>
      </c>
      <c r="C145" s="245"/>
      <c r="D145" s="246" t="s">
        <v>245</v>
      </c>
      <c r="E145" s="247"/>
      <c r="F145" s="248"/>
      <c r="G145" s="247" t="s">
        <v>246</v>
      </c>
      <c r="H145" s="247"/>
      <c r="I145" s="248"/>
      <c r="J145" s="9"/>
    </row>
    <row r="146" spans="1:10" ht="36" customHeight="1" x14ac:dyDescent="0.25">
      <c r="B146" s="249" t="s">
        <v>247</v>
      </c>
      <c r="C146" s="250"/>
      <c r="D146" s="251" t="s">
        <v>248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249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250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251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2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8">
    <mergeCell ref="A161:D161"/>
    <mergeCell ref="A162:D162"/>
    <mergeCell ref="A163:D163"/>
    <mergeCell ref="A164:H164"/>
    <mergeCell ref="A155:D155"/>
    <mergeCell ref="A156:D156"/>
    <mergeCell ref="A157:D157"/>
    <mergeCell ref="A158:D158"/>
    <mergeCell ref="A159:D159"/>
    <mergeCell ref="A160:D160"/>
    <mergeCell ref="B149:C149"/>
    <mergeCell ref="G149:I149"/>
    <mergeCell ref="B151:J151"/>
    <mergeCell ref="A152:H152"/>
    <mergeCell ref="A153:D153"/>
    <mergeCell ref="A154:D154"/>
    <mergeCell ref="B145:C145"/>
    <mergeCell ref="D145:F145"/>
    <mergeCell ref="G145:I145"/>
    <mergeCell ref="B146:C146"/>
    <mergeCell ref="D146:F149"/>
    <mergeCell ref="G146:I146"/>
    <mergeCell ref="B147:C147"/>
    <mergeCell ref="G147:I147"/>
    <mergeCell ref="B148:C148"/>
    <mergeCell ref="G148:I148"/>
    <mergeCell ref="B138:E138"/>
    <mergeCell ref="F138:J138"/>
    <mergeCell ref="B140:J140"/>
    <mergeCell ref="B141:J141"/>
    <mergeCell ref="B143:I143"/>
    <mergeCell ref="B144:I144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0" zoomScaleNormal="60" workbookViewId="0">
      <pane ySplit="4" topLeftCell="A73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18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61560</v>
      </c>
      <c r="G8" s="33">
        <f>H8*1.1</f>
        <v>56430.000000000007</v>
      </c>
      <c r="H8" s="33">
        <v>51300</v>
      </c>
      <c r="I8" s="33">
        <f>H8*0.75</f>
        <v>38475</v>
      </c>
      <c r="J8" s="33">
        <f>H8*0.5</f>
        <v>25650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86227.199999999997</v>
      </c>
      <c r="G9" s="37">
        <f>H9*1.1</f>
        <v>79041.600000000006</v>
      </c>
      <c r="H9" s="37">
        <v>71856</v>
      </c>
      <c r="I9" s="37">
        <f>H9*0.75</f>
        <v>53892</v>
      </c>
      <c r="J9" s="37">
        <f>H9*0.5</f>
        <v>35928</v>
      </c>
    </row>
    <row r="10" spans="1:10" ht="22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70200</v>
      </c>
      <c r="G11" s="33">
        <f>H11*1.1</f>
        <v>64350.000000000007</v>
      </c>
      <c r="H11" s="33">
        <v>58500</v>
      </c>
      <c r="I11" s="33">
        <f>H11*0.75</f>
        <v>43875</v>
      </c>
      <c r="J11" s="33">
        <f>H11*0.5</f>
        <v>29250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98323.199999999997</v>
      </c>
      <c r="G12" s="37">
        <f>H12*1.1</f>
        <v>90129.600000000006</v>
      </c>
      <c r="H12" s="37">
        <v>81936</v>
      </c>
      <c r="I12" s="37">
        <f>H12*0.75</f>
        <v>61452</v>
      </c>
      <c r="J12" s="37">
        <f>H12*0.5</f>
        <v>40968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13680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14400 до 835200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14400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28800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57600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86400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115200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230400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288000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316800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345600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374400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403200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432000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460800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489600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518400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547200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576000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604800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633600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662400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691200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720000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748800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777600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806400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835200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864000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892800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921600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950400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979200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1008000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1036800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1065600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1094400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1123200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1152000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1180800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1209600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1238400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1267200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1296000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1324800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1353600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1382400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1411200</v>
      </c>
      <c r="G70" s="68"/>
      <c r="H70" s="68"/>
      <c r="I70" s="68"/>
      <c r="J70" s="69"/>
    </row>
    <row r="71" spans="1:10" ht="36" customHeight="1" thickBot="1" x14ac:dyDescent="0.3"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 до 34560</v>
      </c>
      <c r="G71" s="74"/>
      <c r="H71" s="74"/>
      <c r="I71" s="74"/>
      <c r="J71" s="75"/>
    </row>
    <row r="72" spans="1:10" ht="36" customHeight="1" x14ac:dyDescent="0.25">
      <c r="B72" s="76" t="s">
        <v>143</v>
      </c>
      <c r="C72" s="77"/>
      <c r="D72" s="77"/>
      <c r="E72" s="54"/>
      <c r="F72" s="67">
        <v>9720</v>
      </c>
      <c r="G72" s="68"/>
      <c r="H72" s="68"/>
      <c r="I72" s="68"/>
      <c r="J72" s="69"/>
    </row>
    <row r="73" spans="1:10" ht="36" customHeight="1" x14ac:dyDescent="0.25">
      <c r="B73" s="76" t="s">
        <v>210</v>
      </c>
      <c r="C73" s="77"/>
      <c r="D73" s="77"/>
      <c r="E73" s="54"/>
      <c r="F73" s="67">
        <v>360</v>
      </c>
      <c r="G73" s="68"/>
      <c r="H73" s="68"/>
      <c r="I73" s="68"/>
      <c r="J73" s="69"/>
    </row>
    <row r="74" spans="1:10" ht="36" customHeight="1" x14ac:dyDescent="0.25">
      <c r="B74" s="78" t="s">
        <v>145</v>
      </c>
      <c r="C74" s="79"/>
      <c r="D74" s="79"/>
      <c r="E74" s="36"/>
      <c r="F74" s="80">
        <v>32400</v>
      </c>
      <c r="G74" s="81"/>
      <c r="H74" s="81"/>
      <c r="I74" s="81"/>
      <c r="J74" s="82"/>
    </row>
    <row r="75" spans="1:10" ht="36" customHeight="1" x14ac:dyDescent="0.25"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B76" s="76" t="s">
        <v>147</v>
      </c>
      <c r="C76" s="77"/>
      <c r="D76" s="77"/>
      <c r="E76" s="54"/>
      <c r="F76" s="67">
        <v>30240</v>
      </c>
      <c r="G76" s="68"/>
      <c r="H76" s="68"/>
      <c r="I76" s="68"/>
      <c r="J76" s="69"/>
    </row>
    <row r="77" spans="1:10" ht="36" customHeight="1" x14ac:dyDescent="0.25"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B81" s="76" t="s">
        <v>152</v>
      </c>
      <c r="C81" s="77"/>
      <c r="D81" s="77"/>
      <c r="E81" s="54"/>
      <c r="F81" s="67">
        <v>34560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3060 до 198000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58752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5875.2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29376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61200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106560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72000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91440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109728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63360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61200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77040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162000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3060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48240</v>
      </c>
      <c r="G100" s="68"/>
      <c r="H100" s="68"/>
      <c r="I100" s="68"/>
      <c r="J100" s="69"/>
    </row>
    <row r="101" spans="1:10" ht="36" customHeight="1" x14ac:dyDescent="0.25">
      <c r="B101" s="52" t="s">
        <v>170</v>
      </c>
      <c r="C101" s="96"/>
      <c r="D101" s="96"/>
      <c r="E101" s="97"/>
      <c r="F101" s="67">
        <v>40320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198000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63360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7200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97200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85680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149760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100800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128160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153792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89280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85680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108000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4320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277200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89280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45792</v>
      </c>
      <c r="G124" s="212">
        <f>H124*1.1</f>
        <v>41976</v>
      </c>
      <c r="H124" s="212">
        <v>38160</v>
      </c>
      <c r="I124" s="212">
        <f>H124*0.75</f>
        <v>28620</v>
      </c>
      <c r="J124" s="213">
        <f>H124*0.5</f>
        <v>19080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14400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38160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64800</v>
      </c>
      <c r="G127" s="212">
        <f>H127*1.1</f>
        <v>59400.000000000007</v>
      </c>
      <c r="H127" s="212">
        <v>54000</v>
      </c>
      <c r="I127" s="212">
        <f>H127*0.75</f>
        <v>40500</v>
      </c>
      <c r="J127" s="213">
        <f>H127*0.5</f>
        <v>27000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20160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54000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63072</v>
      </c>
      <c r="G130" s="117">
        <f>H130*1.1</f>
        <v>57816.000000000007</v>
      </c>
      <c r="H130" s="117">
        <v>52560</v>
      </c>
      <c r="I130" s="117">
        <f>H130*0.75</f>
        <v>39420</v>
      </c>
      <c r="J130" s="117">
        <f>H130*0.5</f>
        <v>26280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5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3.710937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37886.400000000001</v>
      </c>
      <c r="G8" s="33">
        <f>H8*1.1</f>
        <v>34729.200000000004</v>
      </c>
      <c r="H8" s="33">
        <v>31572</v>
      </c>
      <c r="I8" s="33">
        <f>H8*0.75</f>
        <v>23679</v>
      </c>
      <c r="J8" s="33">
        <f>H8*0.5</f>
        <v>15786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53049.599999999999</v>
      </c>
      <c r="G9" s="37">
        <f>H9*1.1</f>
        <v>48628.800000000003</v>
      </c>
      <c r="H9" s="37">
        <v>44208</v>
      </c>
      <c r="I9" s="37">
        <f>H9*0.75</f>
        <v>33156</v>
      </c>
      <c r="J9" s="37">
        <f>H9*0.5</f>
        <v>22104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40262.400000000001</v>
      </c>
      <c r="G11" s="33">
        <f>H11*1.1</f>
        <v>36907.200000000004</v>
      </c>
      <c r="H11" s="33">
        <v>33552</v>
      </c>
      <c r="I11" s="33">
        <f>H11*0.75</f>
        <v>25164</v>
      </c>
      <c r="J11" s="33">
        <f>H11*0.5</f>
        <v>16776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56419.199999999997</v>
      </c>
      <c r="G12" s="37">
        <f>H12*1.1</f>
        <v>51717.600000000006</v>
      </c>
      <c r="H12" s="37">
        <v>47016</v>
      </c>
      <c r="I12" s="37">
        <f>H12*0.75</f>
        <v>35262</v>
      </c>
      <c r="J12" s="37">
        <f>H12*0.5</f>
        <v>23508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576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136800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14400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28800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36000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57600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72000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79200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86400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93600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100800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108000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115200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122400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129600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1980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18072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65772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35028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42033.599999999999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7092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13464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13464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30240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15012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65772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7452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1980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33012</v>
      </c>
      <c r="G75" s="68"/>
      <c r="H75" s="68"/>
      <c r="I75" s="68"/>
      <c r="J75" s="69"/>
    </row>
    <row r="76" spans="1:10" ht="36" customHeight="1" x14ac:dyDescent="0.25"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16560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10080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19440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92160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10800</v>
      </c>
      <c r="G87" s="68"/>
      <c r="H87" s="68"/>
      <c r="I87" s="68"/>
      <c r="J87" s="69"/>
    </row>
    <row r="88" spans="1:10" ht="36" customHeight="1" thickBot="1" x14ac:dyDescent="0.3"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22939.200000000001</v>
      </c>
      <c r="G94" s="212">
        <f>H94*1.1</f>
        <v>21027.600000000002</v>
      </c>
      <c r="H94" s="212">
        <v>19116</v>
      </c>
      <c r="I94" s="212">
        <f>H94*0.75</f>
        <v>14337</v>
      </c>
      <c r="J94" s="213">
        <f>H94*0.5</f>
        <v>9558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24300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6048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32832</v>
      </c>
      <c r="G97" s="212">
        <f>H97*1.1</f>
        <v>30096.000000000004</v>
      </c>
      <c r="H97" s="212">
        <v>27360</v>
      </c>
      <c r="I97" s="212">
        <f>H97*0.75</f>
        <v>20520</v>
      </c>
      <c r="J97" s="213">
        <f>H97*0.5</f>
        <v>13680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34560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B100" s="76" t="s">
        <v>199</v>
      </c>
      <c r="C100" s="77"/>
      <c r="D100" s="77"/>
      <c r="E100" s="54"/>
      <c r="F100" s="211">
        <f>H100*1.2</f>
        <v>15292.8</v>
      </c>
      <c r="G100" s="212">
        <f>H100*1.1</f>
        <v>14018.400000000001</v>
      </c>
      <c r="H100" s="212">
        <v>12744</v>
      </c>
      <c r="I100" s="212">
        <f>H100*0.75</f>
        <v>9558</v>
      </c>
      <c r="J100" s="213">
        <f>H100*0.5</f>
        <v>6372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2:10" ht="40.5" customHeight="1" x14ac:dyDescent="0.25"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2:10" ht="18" customHeight="1" x14ac:dyDescent="0.25"/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2"/>
  <sheetViews>
    <sheetView view="pageBreakPreview" topLeftCell="B1" zoomScale="50" zoomScaleNormal="60" zoomScaleSheetLayoutView="50" workbookViewId="0">
      <pane ySplit="4" topLeftCell="A67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137635.19999999998</v>
      </c>
      <c r="G10" s="37">
        <f>H10*1.1</f>
        <v>126165.6</v>
      </c>
      <c r="H10" s="37">
        <v>114696</v>
      </c>
      <c r="I10" s="37">
        <f>H10*0.75</f>
        <v>86022</v>
      </c>
      <c r="J10" s="37">
        <f>H10*0.5</f>
        <v>57348</v>
      </c>
    </row>
    <row r="11" spans="1:10" ht="13.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75967.199999999997</v>
      </c>
      <c r="G12" s="33">
        <f>H12*1.1</f>
        <v>69636.600000000006</v>
      </c>
      <c r="H12" s="33">
        <v>63306</v>
      </c>
      <c r="I12" s="33">
        <f>H12*0.75</f>
        <v>47479.5</v>
      </c>
      <c r="J12" s="33">
        <f>H12*0.5</f>
        <v>31653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159580.79999999999</v>
      </c>
      <c r="G13" s="37">
        <f>H13*1.1</f>
        <v>146282.40000000002</v>
      </c>
      <c r="H13" s="37">
        <v>132984</v>
      </c>
      <c r="I13" s="37">
        <f>H13*0.75</f>
        <v>99738</v>
      </c>
      <c r="J13" s="37">
        <f>H13*0.5</f>
        <v>66492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63306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132984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1260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"&amp;MIN($F$22:F41)&amp;" до "&amp;MAX($F$22:F41)</f>
        <v>Цена от 12780 до 255600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12780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25560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38340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51120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63900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76680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89460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102240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115020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127800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140580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153360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166140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178920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191700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204480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217260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230040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242820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255600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75967.199999999997</v>
      </c>
      <c r="G45" s="33">
        <f>H45*1.1</f>
        <v>69636.600000000006</v>
      </c>
      <c r="H45" s="33">
        <v>63306</v>
      </c>
      <c r="I45" s="33">
        <f>H45*0.75</f>
        <v>47479.5</v>
      </c>
      <c r="J45" s="33">
        <f>H45*0.5</f>
        <v>31653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1260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"&amp;MIN(F50:F69)&amp;" до "&amp;MAX(F50:F69)</f>
        <v>Цена от 12780 до 255600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12780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25560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38340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51120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63900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76680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89460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102240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115020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127800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140580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153360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166140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178920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191700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204480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217260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230040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242820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58">
        <v>255600</v>
      </c>
      <c r="G69" s="59"/>
      <c r="H69" s="59"/>
      <c r="I69" s="59"/>
      <c r="J69" s="60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4860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67">
        <v>56340</v>
      </c>
      <c r="G73" s="68"/>
      <c r="H73" s="68"/>
      <c r="I73" s="68"/>
      <c r="J73" s="69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40140</v>
      </c>
      <c r="G80" s="68"/>
      <c r="H80" s="68"/>
      <c r="I80" s="68"/>
      <c r="J80" s="69"/>
    </row>
    <row r="81" spans="1:10" ht="24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61" t="s">
        <v>211</v>
      </c>
      <c r="C83" s="162"/>
      <c r="D83" s="162"/>
      <c r="E83" s="163"/>
      <c r="F83" s="101" t="str">
        <f>"Цена от "&amp;MIN(F85,F89:F102)&amp;" до "&amp;MAX(F85,F89:F102)</f>
        <v>Цена от 3240 до 787140</v>
      </c>
      <c r="G83" s="102"/>
      <c r="H83" s="102"/>
      <c r="I83" s="102"/>
      <c r="J83" s="103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8" t="s">
        <v>159</v>
      </c>
      <c r="C89" s="79"/>
      <c r="D89" s="79"/>
      <c r="E89" s="36"/>
      <c r="F89" s="67">
        <v>74340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59940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149940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74340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89208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67140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99540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178740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96120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54000</v>
      </c>
      <c r="G100" s="68"/>
      <c r="H100" s="68"/>
      <c r="I100" s="68"/>
      <c r="J100" s="69"/>
    </row>
    <row r="101" spans="1:10" ht="36" customHeight="1" x14ac:dyDescent="0.25">
      <c r="B101" s="76" t="s">
        <v>170</v>
      </c>
      <c r="C101" s="77"/>
      <c r="D101" s="77"/>
      <c r="E101" s="54"/>
      <c r="F101" s="67">
        <v>45540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77940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173</v>
      </c>
      <c r="C103" s="77"/>
      <c r="D103" s="77"/>
      <c r="E103" s="54"/>
      <c r="F103" s="67">
        <v>8280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60030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156240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126000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315360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156240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187920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141120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209520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375840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7200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164160</v>
      </c>
      <c r="G115" s="68"/>
      <c r="H115" s="68"/>
      <c r="I115" s="68"/>
      <c r="J115" s="69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252</v>
      </c>
      <c r="C124" s="77"/>
      <c r="D124" s="77"/>
      <c r="E124" s="54"/>
      <c r="F124" s="67">
        <v>56340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76" t="s">
        <v>313</v>
      </c>
      <c r="C125" s="77"/>
      <c r="D125" s="77"/>
      <c r="E125" s="54"/>
      <c r="F125" s="67">
        <v>56340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196</v>
      </c>
      <c r="C126" s="77"/>
      <c r="D126" s="77"/>
      <c r="E126" s="54"/>
      <c r="F126" s="67">
        <v>118800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315</v>
      </c>
      <c r="C127" s="77"/>
      <c r="D127" s="77"/>
      <c r="E127" s="54"/>
      <c r="F127" s="67">
        <v>118800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67">
        <v>56340</v>
      </c>
      <c r="G128" s="68"/>
      <c r="H128" s="68"/>
      <c r="I128" s="68"/>
      <c r="J128" s="69"/>
    </row>
    <row r="129" spans="1:10" ht="54" customHeight="1" thickBot="1" x14ac:dyDescent="0.3">
      <c r="A129" s="7"/>
      <c r="B129" s="161" t="s">
        <v>200</v>
      </c>
      <c r="C129" s="162"/>
      <c r="D129" s="162"/>
      <c r="E129" s="163"/>
      <c r="F129" s="101"/>
      <c r="G129" s="102"/>
      <c r="H129" s="102"/>
      <c r="I129" s="102"/>
      <c r="J129" s="103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18" customHeight="1" x14ac:dyDescent="0.25">
      <c r="A137" s="7"/>
      <c r="B137" s="121"/>
      <c r="C137" s="122"/>
      <c r="D137" s="122"/>
      <c r="E137" s="122"/>
      <c r="F137" s="123"/>
      <c r="G137" s="123"/>
      <c r="H137" s="123"/>
      <c r="I137" s="123"/>
      <c r="J137" s="123"/>
    </row>
    <row r="138" spans="1:10" ht="67.5" customHeight="1" x14ac:dyDescent="0.25">
      <c r="A138" s="7"/>
      <c r="B138" s="124" t="s">
        <v>319</v>
      </c>
      <c r="C138" s="124"/>
      <c r="D138" s="124"/>
      <c r="E138" s="124"/>
      <c r="F138" s="124"/>
      <c r="G138" s="124"/>
      <c r="H138" s="124"/>
      <c r="I138" s="124"/>
      <c r="J138" s="124"/>
    </row>
    <row r="139" spans="1:10" ht="27" customHeight="1" x14ac:dyDescent="0.25">
      <c r="A139" s="7" t="s">
        <v>113</v>
      </c>
      <c r="B139" s="124" t="s">
        <v>208</v>
      </c>
      <c r="C139" s="124"/>
      <c r="D139" s="124"/>
      <c r="E139" s="124"/>
      <c r="F139" s="124"/>
      <c r="G139" s="124"/>
      <c r="H139" s="124"/>
      <c r="I139" s="124"/>
      <c r="J139" s="124"/>
    </row>
    <row r="140" spans="1:10" ht="18" customHeight="1" x14ac:dyDescent="0.25">
      <c r="A140" s="7"/>
      <c r="B140" s="121"/>
      <c r="C140" s="122"/>
      <c r="D140" s="122"/>
      <c r="E140" s="122"/>
      <c r="F140" s="123"/>
      <c r="G140" s="123"/>
      <c r="H140" s="123"/>
      <c r="I140" s="123"/>
      <c r="J140" s="123"/>
    </row>
    <row r="141" spans="1:10" s="239" customFormat="1" ht="36" customHeight="1" thickBot="1" x14ac:dyDescent="0.3">
      <c r="B141" s="240" t="s">
        <v>242</v>
      </c>
      <c r="C141" s="240"/>
      <c r="D141" s="240"/>
      <c r="E141" s="240"/>
      <c r="F141" s="240"/>
      <c r="G141" s="240"/>
      <c r="H141" s="240"/>
      <c r="I141" s="240"/>
    </row>
    <row r="142" spans="1:10" s="129" customFormat="1" ht="36" customHeight="1" thickBot="1" x14ac:dyDescent="0.3">
      <c r="B142" s="241" t="s">
        <v>243</v>
      </c>
      <c r="C142" s="242"/>
      <c r="D142" s="242"/>
      <c r="E142" s="242"/>
      <c r="F142" s="242"/>
      <c r="G142" s="242"/>
      <c r="H142" s="242"/>
      <c r="I142" s="243"/>
    </row>
    <row r="143" spans="1:10" ht="71.25" customHeight="1" thickBot="1" x14ac:dyDescent="0.3">
      <c r="B143" s="244" t="s">
        <v>244</v>
      </c>
      <c r="C143" s="245"/>
      <c r="D143" s="246" t="s">
        <v>245</v>
      </c>
      <c r="E143" s="247"/>
      <c r="F143" s="248"/>
      <c r="G143" s="247" t="s">
        <v>246</v>
      </c>
      <c r="H143" s="247"/>
      <c r="I143" s="248"/>
      <c r="J143" s="9"/>
    </row>
    <row r="144" spans="1:10" ht="36" customHeight="1" x14ac:dyDescent="0.25">
      <c r="B144" s="249" t="s">
        <v>247</v>
      </c>
      <c r="C144" s="250"/>
      <c r="D144" s="251" t="s">
        <v>248</v>
      </c>
      <c r="E144" s="251"/>
      <c r="F144" s="251"/>
      <c r="G144" s="252">
        <v>2190</v>
      </c>
      <c r="H144" s="251"/>
      <c r="I144" s="253"/>
      <c r="J144" s="9"/>
    </row>
    <row r="145" spans="1:10" ht="36" customHeight="1" x14ac:dyDescent="0.25">
      <c r="B145" s="254" t="s">
        <v>249</v>
      </c>
      <c r="C145" s="255"/>
      <c r="D145" s="256"/>
      <c r="E145" s="256"/>
      <c r="F145" s="256"/>
      <c r="G145" s="257">
        <v>1590</v>
      </c>
      <c r="H145" s="256"/>
      <c r="I145" s="258"/>
      <c r="J145" s="9"/>
    </row>
    <row r="146" spans="1:10" ht="36" customHeight="1" x14ac:dyDescent="0.25">
      <c r="B146" s="254" t="s">
        <v>250</v>
      </c>
      <c r="C146" s="255"/>
      <c r="D146" s="256"/>
      <c r="E146" s="256"/>
      <c r="F146" s="256"/>
      <c r="G146" s="257">
        <v>1440</v>
      </c>
      <c r="H146" s="256"/>
      <c r="I146" s="258"/>
      <c r="J146" s="9"/>
    </row>
    <row r="147" spans="1:10" ht="54" customHeight="1" x14ac:dyDescent="0.25">
      <c r="B147" s="254" t="s">
        <v>251</v>
      </c>
      <c r="C147" s="255"/>
      <c r="D147" s="256"/>
      <c r="E147" s="256"/>
      <c r="F147" s="256"/>
      <c r="G147" s="257">
        <v>1290</v>
      </c>
      <c r="H147" s="256"/>
      <c r="I147" s="258"/>
      <c r="J147" s="9"/>
    </row>
    <row r="148" spans="1:10" ht="21" x14ac:dyDescent="0.25">
      <c r="B148" s="341"/>
      <c r="C148" s="341"/>
      <c r="D148" s="342"/>
      <c r="E148" s="342"/>
      <c r="F148" s="342"/>
      <c r="G148" s="343"/>
      <c r="H148" s="342"/>
      <c r="I148" s="342"/>
      <c r="J148" s="9"/>
    </row>
    <row r="149" spans="1:10" ht="40.5" customHeight="1" x14ac:dyDescent="0.25">
      <c r="A149" s="7"/>
      <c r="B149" s="128" t="s">
        <v>209</v>
      </c>
      <c r="C149" s="128"/>
      <c r="D149" s="128"/>
      <c r="E149" s="128"/>
      <c r="F149" s="128"/>
      <c r="G149" s="128"/>
      <c r="H149" s="128"/>
      <c r="I149" s="128"/>
      <c r="J149" s="128"/>
    </row>
    <row r="150" spans="1:10" ht="23.25" x14ac:dyDescent="0.25">
      <c r="A150" s="344" t="s">
        <v>320</v>
      </c>
      <c r="B150" s="344"/>
      <c r="C150" s="344"/>
      <c r="D150" s="344"/>
      <c r="E150" s="344"/>
      <c r="F150" s="344"/>
      <c r="G150" s="344"/>
      <c r="H150" s="344"/>
      <c r="I150" s="9"/>
      <c r="J150" s="9"/>
    </row>
    <row r="151" spans="1:10" ht="25.5" x14ac:dyDescent="0.35">
      <c r="A151" s="345" t="s">
        <v>321</v>
      </c>
      <c r="B151" s="345"/>
      <c r="C151" s="345"/>
      <c r="D151" s="345"/>
      <c r="E151" s="346" t="s">
        <v>322</v>
      </c>
      <c r="F151" s="347"/>
      <c r="G151" s="347"/>
      <c r="H151" s="9"/>
      <c r="I151" s="9"/>
      <c r="J151" s="9"/>
    </row>
    <row r="152" spans="1:10" ht="25.5" x14ac:dyDescent="0.35">
      <c r="A152" s="348" t="s">
        <v>323</v>
      </c>
      <c r="B152" s="348"/>
      <c r="C152" s="348"/>
      <c r="D152" s="348"/>
      <c r="E152" s="349">
        <v>1</v>
      </c>
      <c r="F152" s="347"/>
      <c r="G152" s="347"/>
      <c r="H152" s="9"/>
      <c r="I152" s="9"/>
      <c r="J152" s="9"/>
    </row>
    <row r="153" spans="1:10" ht="25.5" x14ac:dyDescent="0.35">
      <c r="A153" s="348">
        <v>2</v>
      </c>
      <c r="B153" s="348"/>
      <c r="C153" s="348"/>
      <c r="D153" s="348"/>
      <c r="E153" s="350">
        <v>1.1000000000000001</v>
      </c>
      <c r="F153" s="347"/>
      <c r="G153" s="347"/>
      <c r="H153" s="9"/>
      <c r="I153" s="9"/>
      <c r="J153" s="9"/>
    </row>
    <row r="154" spans="1:10" ht="25.5" x14ac:dyDescent="0.35">
      <c r="A154" s="348">
        <v>3</v>
      </c>
      <c r="B154" s="348"/>
      <c r="C154" s="348"/>
      <c r="D154" s="348"/>
      <c r="E154" s="350">
        <v>1.2</v>
      </c>
      <c r="F154" s="347"/>
      <c r="G154" s="347"/>
      <c r="H154" s="9"/>
      <c r="I154" s="9"/>
      <c r="J154" s="9"/>
    </row>
    <row r="155" spans="1:10" ht="25.5" x14ac:dyDescent="0.35">
      <c r="A155" s="348" t="s">
        <v>324</v>
      </c>
      <c r="B155" s="348"/>
      <c r="C155" s="348"/>
      <c r="D155" s="348"/>
      <c r="E155" s="350">
        <v>1.25</v>
      </c>
      <c r="F155" s="347"/>
      <c r="G155" s="347"/>
      <c r="H155" s="9"/>
      <c r="I155" s="9"/>
      <c r="J155" s="9"/>
    </row>
    <row r="156" spans="1:10" ht="25.5" x14ac:dyDescent="0.35">
      <c r="A156" s="348" t="s">
        <v>325</v>
      </c>
      <c r="B156" s="348"/>
      <c r="C156" s="348"/>
      <c r="D156" s="348"/>
      <c r="E156" s="350">
        <v>1.3</v>
      </c>
      <c r="F156" s="347"/>
      <c r="G156" s="347"/>
      <c r="H156" s="9"/>
      <c r="I156" s="9"/>
      <c r="J156" s="9"/>
    </row>
    <row r="157" spans="1:10" ht="25.5" x14ac:dyDescent="0.35">
      <c r="A157" s="348" t="s">
        <v>326</v>
      </c>
      <c r="B157" s="348"/>
      <c r="C157" s="348"/>
      <c r="D157" s="348"/>
      <c r="E157" s="350">
        <v>1.35</v>
      </c>
      <c r="F157" s="347"/>
      <c r="G157" s="347"/>
      <c r="H157" s="9"/>
      <c r="I157" s="9"/>
      <c r="J157" s="9"/>
    </row>
    <row r="158" spans="1:10" ht="25.5" x14ac:dyDescent="0.35">
      <c r="A158" s="348" t="s">
        <v>327</v>
      </c>
      <c r="B158" s="348"/>
      <c r="C158" s="348"/>
      <c r="D158" s="348"/>
      <c r="E158" s="350">
        <v>1.4</v>
      </c>
      <c r="F158" s="347"/>
      <c r="G158" s="347"/>
      <c r="H158" s="9"/>
      <c r="I158" s="9"/>
      <c r="J158" s="9"/>
    </row>
    <row r="159" spans="1:10" ht="25.5" x14ac:dyDescent="0.35">
      <c r="A159" s="348" t="s">
        <v>328</v>
      </c>
      <c r="B159" s="348"/>
      <c r="C159" s="348"/>
      <c r="D159" s="348"/>
      <c r="E159" s="350">
        <v>1.45</v>
      </c>
      <c r="F159" s="347"/>
      <c r="G159" s="347"/>
      <c r="H159" s="9"/>
      <c r="I159" s="9"/>
      <c r="J159" s="9"/>
    </row>
    <row r="160" spans="1:10" ht="25.5" x14ac:dyDescent="0.35">
      <c r="A160" s="348" t="s">
        <v>329</v>
      </c>
      <c r="B160" s="348"/>
      <c r="C160" s="348"/>
      <c r="D160" s="348"/>
      <c r="E160" s="350">
        <v>1.5</v>
      </c>
      <c r="F160" s="347"/>
      <c r="G160" s="347"/>
      <c r="H160" s="9"/>
      <c r="I160" s="9"/>
      <c r="J160" s="9"/>
    </row>
    <row r="161" spans="1:10" ht="25.5" x14ac:dyDescent="0.35">
      <c r="A161" s="348" t="s">
        <v>330</v>
      </c>
      <c r="B161" s="348"/>
      <c r="C161" s="348"/>
      <c r="D161" s="348"/>
      <c r="E161" s="350">
        <v>2</v>
      </c>
      <c r="F161" s="347"/>
      <c r="G161" s="347"/>
      <c r="H161" s="9"/>
      <c r="I161" s="9"/>
      <c r="J161" s="9"/>
    </row>
    <row r="162" spans="1:10" ht="53.25" customHeight="1" x14ac:dyDescent="0.25">
      <c r="A162" s="351" t="s">
        <v>331</v>
      </c>
      <c r="B162" s="351"/>
      <c r="C162" s="351"/>
      <c r="D162" s="351"/>
      <c r="E162" s="351"/>
      <c r="F162" s="351"/>
      <c r="G162" s="351"/>
      <c r="H162" s="351"/>
      <c r="I162" s="9"/>
      <c r="J162" s="9"/>
    </row>
  </sheetData>
  <sheetProtection selectLockedCells="1" selectUnlockedCells="1"/>
  <mergeCells count="284">
    <mergeCell ref="A157:D157"/>
    <mergeCell ref="A158:D158"/>
    <mergeCell ref="A159:D159"/>
    <mergeCell ref="A160:D160"/>
    <mergeCell ref="A161:D161"/>
    <mergeCell ref="A162:H162"/>
    <mergeCell ref="A151:D151"/>
    <mergeCell ref="A152:D152"/>
    <mergeCell ref="A153:D153"/>
    <mergeCell ref="A154:D154"/>
    <mergeCell ref="A155:D155"/>
    <mergeCell ref="A156:D156"/>
    <mergeCell ref="B146:C146"/>
    <mergeCell ref="G146:I146"/>
    <mergeCell ref="B147:C147"/>
    <mergeCell ref="G147:I147"/>
    <mergeCell ref="B149:J149"/>
    <mergeCell ref="A150:H150"/>
    <mergeCell ref="B141:I141"/>
    <mergeCell ref="B142:I142"/>
    <mergeCell ref="B143:C143"/>
    <mergeCell ref="D143:F143"/>
    <mergeCell ref="G143:I143"/>
    <mergeCell ref="B144:C144"/>
    <mergeCell ref="D144:F147"/>
    <mergeCell ref="G144:I144"/>
    <mergeCell ref="B145:C145"/>
    <mergeCell ref="G145:I145"/>
    <mergeCell ref="B135:E135"/>
    <mergeCell ref="F135:J135"/>
    <mergeCell ref="B136:E136"/>
    <mergeCell ref="F136:J136"/>
    <mergeCell ref="B138:J138"/>
    <mergeCell ref="B139:J139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28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42336</v>
      </c>
      <c r="G8" s="33">
        <f>H8*1.1</f>
        <v>38808</v>
      </c>
      <c r="H8" s="33">
        <v>35280</v>
      </c>
      <c r="I8" s="33">
        <f>H8*0.75</f>
        <v>26460</v>
      </c>
      <c r="J8" s="33">
        <f>H8*0.5</f>
        <v>17640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59270.399999999994</v>
      </c>
      <c r="G9" s="37">
        <f>H9*1.1</f>
        <v>54331.200000000004</v>
      </c>
      <c r="H9" s="37">
        <v>49392</v>
      </c>
      <c r="I9" s="37">
        <f>H9*0.75</f>
        <v>37044</v>
      </c>
      <c r="J9" s="37">
        <f>H9*0.5</f>
        <v>24696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50976</v>
      </c>
      <c r="G11" s="33">
        <f>H11*1.1</f>
        <v>46728.000000000007</v>
      </c>
      <c r="H11" s="33">
        <v>42480</v>
      </c>
      <c r="I11" s="33">
        <f>H11*0.75</f>
        <v>31860</v>
      </c>
      <c r="J11" s="33">
        <f>H11*0.5</f>
        <v>21240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71366.399999999994</v>
      </c>
      <c r="G12" s="37">
        <f>H12*1.1</f>
        <v>65419.200000000004</v>
      </c>
      <c r="H12" s="37">
        <v>59472</v>
      </c>
      <c r="I12" s="37">
        <f>H12*0.75</f>
        <v>44604</v>
      </c>
      <c r="J12" s="37">
        <f>H12*0.5</f>
        <v>29736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8280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5040 до 100800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5040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10080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15120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20160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35280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40320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45360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50400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55440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60480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65520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70560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75600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80640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85680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90720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95760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100800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6120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5040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3960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6120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28800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28800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36720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20160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108000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12240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73440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15480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72900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40320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40320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43200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51840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17280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102960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22320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14688</v>
      </c>
      <c r="G94" s="212">
        <f>H94*1.1</f>
        <v>13464.000000000002</v>
      </c>
      <c r="H94" s="212">
        <v>12240</v>
      </c>
      <c r="I94" s="212">
        <f>H94*0.75</f>
        <v>9180</v>
      </c>
      <c r="J94" s="213">
        <f>H94*0.5</f>
        <v>6120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6480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5760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9360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8640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14688</v>
      </c>
      <c r="G100" s="117">
        <f>H100*1.1</f>
        <v>13464.000000000002</v>
      </c>
      <c r="H100" s="117">
        <v>12240</v>
      </c>
      <c r="I100" s="117">
        <f>H100*0.75</f>
        <v>9180</v>
      </c>
      <c r="J100" s="117">
        <f>H100*0.5</f>
        <v>6120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J1" sqref="J1:L1048576"/>
    </sheetView>
  </sheetViews>
  <sheetFormatPr defaultColWidth="7.42578125" defaultRowHeight="21" outlineLevelRow="1" x14ac:dyDescent="0.25"/>
  <cols>
    <col min="1" max="1" width="21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7.425781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29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26568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37224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28728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40248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9576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13680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720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1008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1440 до 28800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1440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2880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4320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5760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7200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8640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10080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11520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12960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14400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15840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17280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18720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20160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21600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23040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24480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25920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27360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28800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36468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36468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9576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21600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17712</v>
      </c>
      <c r="G51" s="68"/>
      <c r="H51" s="68"/>
      <c r="I51" s="69"/>
    </row>
    <row r="52" spans="1:9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3204 до 48492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7200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720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1800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19476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28332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31860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32220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38664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17712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48492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10260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12060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10620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32580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9"/>
    </row>
    <row r="74" spans="1:9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18090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27360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40320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44640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45360</v>
      </c>
      <c r="G80" s="68"/>
      <c r="H80" s="68"/>
      <c r="I80" s="69"/>
    </row>
    <row r="81" spans="1:9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54432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25200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25200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68400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46080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54720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7812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7452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24444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186">
        <v>11520</v>
      </c>
      <c r="G97" s="237"/>
      <c r="H97" s="237"/>
      <c r="I97" s="238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10800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34560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7812</v>
      </c>
      <c r="G100" s="68"/>
      <c r="H100" s="68"/>
      <c r="I100" s="68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9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ht="40.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18" customHeight="1" x14ac:dyDescent="0.25">
      <c r="A112" s="7"/>
    </row>
  </sheetData>
  <sheetProtection selectLockedCells="1" selectUnlockedCells="1"/>
  <mergeCells count="213"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42120</v>
      </c>
      <c r="G11" s="33">
        <f>H11*1.1</f>
        <v>38610</v>
      </c>
      <c r="H11" s="33">
        <v>35100</v>
      </c>
      <c r="I11" s="33">
        <f>H11*0.75</f>
        <v>26325</v>
      </c>
      <c r="J11" s="33">
        <f>H11*0.5</f>
        <v>17550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59011.199999999997</v>
      </c>
      <c r="G12" s="37">
        <f>H12*1.1</f>
        <v>54093.600000000006</v>
      </c>
      <c r="H12" s="37">
        <v>49176</v>
      </c>
      <c r="I12" s="37">
        <f>H12*0.75</f>
        <v>36882</v>
      </c>
      <c r="J12" s="37">
        <f>H12*0.5</f>
        <v>24588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4248 до 84960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4248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8496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12744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16992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25488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33984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38232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42480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46728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50976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55224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59472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63720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67968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72216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76464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80712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84960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7452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4608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38952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6912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691.19999999999993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1728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14868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8856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30096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29376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35251.199999999997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8856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36108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23760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12960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42480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17280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51120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10620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10620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59832</v>
      </c>
      <c r="G8" s="33">
        <f>H8*1.1</f>
        <v>54846.000000000007</v>
      </c>
      <c r="H8" s="33">
        <v>49860</v>
      </c>
      <c r="I8" s="33">
        <f>H8*0.75</f>
        <v>37395</v>
      </c>
      <c r="J8" s="33">
        <f>H8*0.5</f>
        <v>24930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83808</v>
      </c>
      <c r="G9" s="37">
        <f t="shared" ref="G9" si="0">H9*1.1</f>
        <v>76824</v>
      </c>
      <c r="H9" s="37">
        <v>69840</v>
      </c>
      <c r="I9" s="37">
        <f t="shared" ref="I9" si="1">H9*0.75</f>
        <v>52380</v>
      </c>
      <c r="J9" s="37">
        <f t="shared" ref="J9" si="2">H9*0.5</f>
        <v>34920</v>
      </c>
    </row>
    <row r="10" spans="1:10" ht="36" customHeight="1" thickBot="1" x14ac:dyDescent="0.3">
      <c r="A10" s="132"/>
      <c r="B10" s="27"/>
      <c r="C10" s="38"/>
      <c r="D10" s="38"/>
      <c r="E10" s="39"/>
      <c r="F10" s="37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68472</v>
      </c>
      <c r="G11" s="33">
        <f>H11*1.1</f>
        <v>62766.000000000007</v>
      </c>
      <c r="H11" s="33">
        <v>57060</v>
      </c>
      <c r="I11" s="33">
        <f>H11*0.75</f>
        <v>42795</v>
      </c>
      <c r="J11" s="33">
        <f>H11*0.5</f>
        <v>28530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95904</v>
      </c>
      <c r="G12" s="37">
        <f t="shared" ref="G12" si="3">H12*1.1</f>
        <v>87912</v>
      </c>
      <c r="H12" s="37">
        <v>79920</v>
      </c>
      <c r="I12" s="37">
        <f t="shared" ref="I12" si="4">H12*0.75</f>
        <v>59940</v>
      </c>
      <c r="J12" s="37">
        <f t="shared" ref="J12" si="5">H12*0.5</f>
        <v>39960</v>
      </c>
    </row>
    <row r="13" spans="1:10" ht="21.75" thickBot="1" x14ac:dyDescent="0.3">
      <c r="A13" s="132"/>
      <c r="B13" s="27"/>
      <c r="C13" s="28"/>
      <c r="D13" s="28"/>
      <c r="E13" s="29"/>
      <c r="F13" s="27"/>
      <c r="G13" s="28"/>
      <c r="H13" s="28"/>
      <c r="I13" s="28"/>
      <c r="J13" s="374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5">
        <v>10080</v>
      </c>
      <c r="G14" s="376"/>
      <c r="H14" s="376"/>
      <c r="I14" s="376"/>
      <c r="J14" s="377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14400</v>
      </c>
      <c r="G15" s="378"/>
      <c r="H15" s="378"/>
      <c r="I15" s="378"/>
      <c r="J15" s="379"/>
    </row>
    <row r="16" spans="1:10" ht="21.75" thickBot="1" x14ac:dyDescent="0.3">
      <c r="A16" s="132"/>
      <c r="B16" s="27"/>
      <c r="C16" s="28"/>
      <c r="D16" s="28"/>
      <c r="E16" s="29"/>
      <c r="F16" s="27"/>
      <c r="G16" s="28"/>
      <c r="H16" s="28"/>
      <c r="I16" s="28"/>
      <c r="J16" s="37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1800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2520</v>
      </c>
      <c r="G18" s="59"/>
      <c r="H18" s="59"/>
      <c r="I18" s="59"/>
      <c r="J18" s="60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46800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8280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46800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27000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28800</v>
      </c>
      <c r="G51" s="94"/>
      <c r="H51" s="94"/>
      <c r="I51" s="94"/>
      <c r="J51" s="95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3060 до 155520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12960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46800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31680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109800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50400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60480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61200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38160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109800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22320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18720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155520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82800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43200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65520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44640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154080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70560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84672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85680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54000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154080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218160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115920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18360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30960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36000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42336</v>
      </c>
      <c r="G98" s="212">
        <f>H98*1.1</f>
        <v>38808</v>
      </c>
      <c r="H98" s="212">
        <v>35280</v>
      </c>
      <c r="I98" s="212">
        <f>H98*0.75</f>
        <v>26460</v>
      </c>
      <c r="J98" s="213">
        <f>H98*0.5</f>
        <v>17640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43920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50400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30240</v>
      </c>
      <c r="G102" s="117">
        <f>H102*1.1</f>
        <v>27720.000000000004</v>
      </c>
      <c r="H102" s="117">
        <v>25200</v>
      </c>
      <c r="I102" s="117">
        <f>H102*0.75</f>
        <v>18900</v>
      </c>
      <c r="J102" s="117">
        <f>H102*0.5</f>
        <v>12600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.7109375" style="132" hidden="1" customWidth="1"/>
    <col min="2" max="2" width="30.7109375" style="130" customWidth="1"/>
    <col min="3" max="5" width="30.7109375" style="9" customWidth="1"/>
    <col min="6" max="8" width="24.7109375" style="131" customWidth="1"/>
    <col min="9" max="9" width="20.28515625" style="131" customWidth="1"/>
    <col min="10" max="10" width="24.140625" style="9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10" s="13" customFormat="1" ht="54" customHeight="1" x14ac:dyDescent="0.25">
      <c r="A2" s="133"/>
      <c r="B2" s="11"/>
      <c r="C2" s="11"/>
      <c r="D2" s="11"/>
      <c r="E2" s="11"/>
      <c r="F2" s="12" t="s">
        <v>32</v>
      </c>
      <c r="G2" s="12"/>
      <c r="H2" s="12"/>
      <c r="I2" s="12"/>
    </row>
    <row r="3" spans="1:10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10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10" ht="54" customHeight="1" thickBot="1" x14ac:dyDescent="0.3">
      <c r="B5" s="18" t="s">
        <v>104</v>
      </c>
      <c r="C5" s="19"/>
      <c r="D5" s="19"/>
      <c r="E5" s="20"/>
      <c r="F5" s="18"/>
      <c r="G5" s="19"/>
      <c r="H5" s="19"/>
      <c r="I5" s="19"/>
      <c r="J5" s="20"/>
    </row>
    <row r="6" spans="1:10" ht="54" customHeight="1" thickBot="1" x14ac:dyDescent="0.3">
      <c r="B6" s="23" t="s">
        <v>105</v>
      </c>
      <c r="C6" s="24"/>
      <c r="D6" s="24"/>
      <c r="E6" s="25"/>
      <c r="F6" s="380" t="s">
        <v>106</v>
      </c>
      <c r="G6" s="380" t="s">
        <v>107</v>
      </c>
      <c r="H6" s="380" t="s">
        <v>108</v>
      </c>
      <c r="I6" s="380" t="s">
        <v>109</v>
      </c>
      <c r="J6" s="381" t="s">
        <v>110</v>
      </c>
    </row>
    <row r="7" spans="1:10" ht="24" thickBot="1" x14ac:dyDescent="0.3">
      <c r="B7" s="27"/>
      <c r="C7" s="38"/>
      <c r="D7" s="38"/>
      <c r="E7" s="39"/>
      <c r="F7" s="373"/>
      <c r="G7" s="41"/>
      <c r="H7" s="41"/>
      <c r="I7" s="41"/>
      <c r="J7" s="42"/>
    </row>
    <row r="8" spans="1:10" ht="36" customHeight="1" x14ac:dyDescent="0.25">
      <c r="A8" s="132" t="s">
        <v>111</v>
      </c>
      <c r="B8" s="30" t="s">
        <v>112</v>
      </c>
      <c r="C8" s="31"/>
      <c r="D8" s="31"/>
      <c r="E8" s="32"/>
      <c r="F8" s="33">
        <f>H8*1.2</f>
        <v>36936</v>
      </c>
      <c r="G8" s="33">
        <f>H8*1.1</f>
        <v>33858</v>
      </c>
      <c r="H8" s="33">
        <v>30780</v>
      </c>
      <c r="I8" s="33">
        <f>H8*0.75</f>
        <v>23085</v>
      </c>
      <c r="J8" s="33">
        <f>H8*0.5</f>
        <v>15390</v>
      </c>
    </row>
    <row r="9" spans="1:10" ht="36" customHeight="1" thickBot="1" x14ac:dyDescent="0.3">
      <c r="A9" s="132" t="s">
        <v>113</v>
      </c>
      <c r="B9" s="34" t="s">
        <v>114</v>
      </c>
      <c r="C9" s="35"/>
      <c r="D9" s="35"/>
      <c r="E9" s="36"/>
      <c r="F9" s="37">
        <f>H9*1.2</f>
        <v>51753.599999999999</v>
      </c>
      <c r="G9" s="37">
        <f t="shared" ref="G9" si="0">H9*1.1</f>
        <v>47440.800000000003</v>
      </c>
      <c r="H9" s="37">
        <v>43128</v>
      </c>
      <c r="I9" s="37">
        <f t="shared" ref="I9" si="1">H9*0.75</f>
        <v>32346</v>
      </c>
      <c r="J9" s="37">
        <f t="shared" ref="J9" si="2">H9*0.5</f>
        <v>21564</v>
      </c>
    </row>
    <row r="10" spans="1:10" ht="36" customHeight="1" thickBot="1" x14ac:dyDescent="0.3">
      <c r="B10" s="27"/>
      <c r="C10" s="38"/>
      <c r="D10" s="38"/>
      <c r="E10" s="39"/>
      <c r="F10" s="373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41472</v>
      </c>
      <c r="G11" s="33">
        <f>H11*1.1</f>
        <v>38016</v>
      </c>
      <c r="H11" s="33">
        <v>34560</v>
      </c>
      <c r="I11" s="33">
        <f>H11*0.75</f>
        <v>25920</v>
      </c>
      <c r="J11" s="33">
        <f>H11*0.5</f>
        <v>17280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58060.799999999996</v>
      </c>
      <c r="G12" s="37">
        <f t="shared" ref="G12" si="3">H12*1.1</f>
        <v>53222.400000000001</v>
      </c>
      <c r="H12" s="37">
        <v>48384</v>
      </c>
      <c r="I12" s="37">
        <f t="shared" ref="I12" si="4">H12*0.75</f>
        <v>36288</v>
      </c>
      <c r="J12" s="37">
        <f t="shared" ref="J12" si="5">H12*0.5</f>
        <v>24192</v>
      </c>
    </row>
    <row r="13" spans="1:10" ht="21.75" thickBot="1" x14ac:dyDescent="0.3">
      <c r="B13" s="27"/>
      <c r="C13" s="28"/>
      <c r="D13" s="28"/>
      <c r="E13" s="29"/>
      <c r="F13" s="27"/>
      <c r="G13" s="28"/>
      <c r="H13" s="28"/>
      <c r="I13" s="28"/>
      <c r="J13" s="374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375">
        <v>6048</v>
      </c>
      <c r="G14" s="376"/>
      <c r="H14" s="376"/>
      <c r="I14" s="376"/>
      <c r="J14" s="377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184">
        <v>8640</v>
      </c>
      <c r="G15" s="378"/>
      <c r="H15" s="378"/>
      <c r="I15" s="378"/>
      <c r="J15" s="379"/>
    </row>
    <row r="16" spans="1:10" ht="21.75" thickBot="1" x14ac:dyDescent="0.3">
      <c r="B16" s="27"/>
      <c r="C16" s="28"/>
      <c r="D16" s="28"/>
      <c r="E16" s="29"/>
      <c r="F16" s="27"/>
      <c r="G16" s="28"/>
      <c r="H16" s="28"/>
      <c r="I16" s="28"/>
      <c r="J16" s="37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143">
        <v>1440</v>
      </c>
      <c r="G17" s="144"/>
      <c r="H17" s="144"/>
      <c r="I17" s="144"/>
      <c r="J17" s="1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58">
        <v>2016</v>
      </c>
      <c r="G18" s="59"/>
      <c r="H18" s="59"/>
      <c r="I18" s="59"/>
      <c r="J18" s="60"/>
    </row>
    <row r="19" spans="1:10" ht="21.75" thickBot="1" x14ac:dyDescent="0.3">
      <c r="B19" s="27"/>
      <c r="C19" s="38"/>
      <c r="D19" s="38"/>
      <c r="E19" s="39"/>
      <c r="F19" s="27"/>
      <c r="G19" s="28"/>
      <c r="H19" s="28"/>
      <c r="I19" s="28"/>
      <c r="J19" s="29"/>
    </row>
    <row r="20" spans="1:10" ht="36" customHeight="1" thickBot="1" x14ac:dyDescent="0.3">
      <c r="B20" s="382" t="s">
        <v>121</v>
      </c>
      <c r="C20" s="383"/>
      <c r="D20" s="383"/>
      <c r="E20" s="384"/>
      <c r="F20" s="287" t="str">
        <f>"Цена от "&amp;MIN($F$21:F40)&amp;" до "&amp;MAX($F$21:F40)</f>
        <v>Цена от 6030 до 120600</v>
      </c>
      <c r="G20" s="288"/>
      <c r="H20" s="288"/>
      <c r="I20" s="288"/>
      <c r="J20" s="289"/>
    </row>
    <row r="21" spans="1:10" ht="36" customHeight="1" outlineLevel="1" x14ac:dyDescent="0.25">
      <c r="B21" s="30" t="s">
        <v>122</v>
      </c>
      <c r="C21" s="31"/>
      <c r="D21" s="31"/>
      <c r="E21" s="32"/>
      <c r="F21" s="143">
        <v>6030</v>
      </c>
      <c r="G21" s="144"/>
      <c r="H21" s="144"/>
      <c r="I21" s="144"/>
      <c r="J21" s="145"/>
    </row>
    <row r="22" spans="1:10" ht="36" customHeight="1" outlineLevel="1" x14ac:dyDescent="0.25">
      <c r="B22" s="52" t="s">
        <v>123</v>
      </c>
      <c r="C22" s="53"/>
      <c r="D22" s="53"/>
      <c r="E22" s="54"/>
      <c r="F22" s="58">
        <v>12060</v>
      </c>
      <c r="G22" s="59"/>
      <c r="H22" s="59"/>
      <c r="I22" s="59"/>
      <c r="J22" s="60"/>
    </row>
    <row r="23" spans="1:10" ht="36" customHeight="1" outlineLevel="1" x14ac:dyDescent="0.25">
      <c r="B23" s="52" t="s">
        <v>124</v>
      </c>
      <c r="C23" s="53"/>
      <c r="D23" s="53"/>
      <c r="E23" s="54"/>
      <c r="F23" s="58">
        <v>18090</v>
      </c>
      <c r="G23" s="59"/>
      <c r="H23" s="59"/>
      <c r="I23" s="59"/>
      <c r="J23" s="60"/>
    </row>
    <row r="24" spans="1:10" ht="36" customHeight="1" outlineLevel="1" x14ac:dyDescent="0.25">
      <c r="B24" s="52" t="s">
        <v>125</v>
      </c>
      <c r="C24" s="53"/>
      <c r="D24" s="53"/>
      <c r="E24" s="54"/>
      <c r="F24" s="58">
        <v>24120</v>
      </c>
      <c r="G24" s="59"/>
      <c r="H24" s="59"/>
      <c r="I24" s="59"/>
      <c r="J24" s="60"/>
    </row>
    <row r="25" spans="1:10" ht="36" customHeight="1" outlineLevel="1" x14ac:dyDescent="0.25">
      <c r="B25" s="52" t="s">
        <v>126</v>
      </c>
      <c r="C25" s="53"/>
      <c r="D25" s="53"/>
      <c r="E25" s="54"/>
      <c r="F25" s="58">
        <v>30150</v>
      </c>
      <c r="G25" s="59"/>
      <c r="H25" s="59"/>
      <c r="I25" s="59"/>
      <c r="J25" s="60"/>
    </row>
    <row r="26" spans="1:10" ht="36" customHeight="1" outlineLevel="1" x14ac:dyDescent="0.25">
      <c r="B26" s="52" t="s">
        <v>127</v>
      </c>
      <c r="C26" s="53"/>
      <c r="D26" s="53"/>
      <c r="E26" s="54"/>
      <c r="F26" s="58">
        <v>36180</v>
      </c>
      <c r="G26" s="59"/>
      <c r="H26" s="59"/>
      <c r="I26" s="59"/>
      <c r="J26" s="60"/>
    </row>
    <row r="27" spans="1:10" ht="36" customHeight="1" outlineLevel="1" x14ac:dyDescent="0.25">
      <c r="B27" s="52" t="s">
        <v>128</v>
      </c>
      <c r="C27" s="53"/>
      <c r="D27" s="53"/>
      <c r="E27" s="54"/>
      <c r="F27" s="58">
        <v>42210</v>
      </c>
      <c r="G27" s="59"/>
      <c r="H27" s="59"/>
      <c r="I27" s="59"/>
      <c r="J27" s="60"/>
    </row>
    <row r="28" spans="1:10" ht="36" customHeight="1" outlineLevel="1" x14ac:dyDescent="0.25">
      <c r="B28" s="52" t="s">
        <v>129</v>
      </c>
      <c r="C28" s="53"/>
      <c r="D28" s="53"/>
      <c r="E28" s="54"/>
      <c r="F28" s="58">
        <v>48240</v>
      </c>
      <c r="G28" s="59"/>
      <c r="H28" s="59"/>
      <c r="I28" s="59"/>
      <c r="J28" s="60"/>
    </row>
    <row r="29" spans="1:10" ht="36" customHeight="1" outlineLevel="1" x14ac:dyDescent="0.25">
      <c r="B29" s="52" t="s">
        <v>130</v>
      </c>
      <c r="C29" s="53"/>
      <c r="D29" s="53"/>
      <c r="E29" s="54"/>
      <c r="F29" s="58">
        <v>54270</v>
      </c>
      <c r="G29" s="59"/>
      <c r="H29" s="59"/>
      <c r="I29" s="59"/>
      <c r="J29" s="60"/>
    </row>
    <row r="30" spans="1:10" ht="36" customHeight="1" outlineLevel="1" x14ac:dyDescent="0.25">
      <c r="B30" s="52" t="s">
        <v>131</v>
      </c>
      <c r="C30" s="53"/>
      <c r="D30" s="53"/>
      <c r="E30" s="54"/>
      <c r="F30" s="58">
        <v>60300</v>
      </c>
      <c r="G30" s="59"/>
      <c r="H30" s="59"/>
      <c r="I30" s="59"/>
      <c r="J30" s="60"/>
    </row>
    <row r="31" spans="1:10" ht="36" customHeight="1" outlineLevel="1" x14ac:dyDescent="0.25">
      <c r="B31" s="52" t="s">
        <v>132</v>
      </c>
      <c r="C31" s="53"/>
      <c r="D31" s="53"/>
      <c r="E31" s="54"/>
      <c r="F31" s="58">
        <v>66330</v>
      </c>
      <c r="G31" s="59"/>
      <c r="H31" s="59"/>
      <c r="I31" s="59"/>
      <c r="J31" s="60"/>
    </row>
    <row r="32" spans="1:10" ht="36" customHeight="1" outlineLevel="1" x14ac:dyDescent="0.25">
      <c r="B32" s="52" t="s">
        <v>133</v>
      </c>
      <c r="C32" s="53"/>
      <c r="D32" s="53"/>
      <c r="E32" s="54"/>
      <c r="F32" s="58">
        <v>72360</v>
      </c>
      <c r="G32" s="59"/>
      <c r="H32" s="59"/>
      <c r="I32" s="59"/>
      <c r="J32" s="60"/>
    </row>
    <row r="33" spans="2:10" ht="36" customHeight="1" outlineLevel="1" x14ac:dyDescent="0.25">
      <c r="B33" s="52" t="s">
        <v>134</v>
      </c>
      <c r="C33" s="53"/>
      <c r="D33" s="53"/>
      <c r="E33" s="54"/>
      <c r="F33" s="58">
        <v>78390</v>
      </c>
      <c r="G33" s="59"/>
      <c r="H33" s="59"/>
      <c r="I33" s="59"/>
      <c r="J33" s="60"/>
    </row>
    <row r="34" spans="2:10" ht="36" customHeight="1" outlineLevel="1" x14ac:dyDescent="0.25">
      <c r="B34" s="52" t="s">
        <v>135</v>
      </c>
      <c r="C34" s="53"/>
      <c r="D34" s="53"/>
      <c r="E34" s="54"/>
      <c r="F34" s="58">
        <v>84420</v>
      </c>
      <c r="G34" s="59"/>
      <c r="H34" s="59"/>
      <c r="I34" s="59"/>
      <c r="J34" s="60"/>
    </row>
    <row r="35" spans="2:10" ht="36" customHeight="1" outlineLevel="1" x14ac:dyDescent="0.25">
      <c r="B35" s="52" t="s">
        <v>136</v>
      </c>
      <c r="C35" s="53"/>
      <c r="D35" s="53"/>
      <c r="E35" s="54"/>
      <c r="F35" s="58">
        <v>90450</v>
      </c>
      <c r="G35" s="59"/>
      <c r="H35" s="59"/>
      <c r="I35" s="59"/>
      <c r="J35" s="60"/>
    </row>
    <row r="36" spans="2:10" ht="36" customHeight="1" outlineLevel="1" x14ac:dyDescent="0.25">
      <c r="B36" s="52" t="s">
        <v>137</v>
      </c>
      <c r="C36" s="53"/>
      <c r="D36" s="53"/>
      <c r="E36" s="54"/>
      <c r="F36" s="58">
        <v>96480</v>
      </c>
      <c r="G36" s="59"/>
      <c r="H36" s="59"/>
      <c r="I36" s="59"/>
      <c r="J36" s="60"/>
    </row>
    <row r="37" spans="2:10" ht="36" customHeight="1" outlineLevel="1" x14ac:dyDescent="0.25">
      <c r="B37" s="52" t="s">
        <v>138</v>
      </c>
      <c r="C37" s="53"/>
      <c r="D37" s="53"/>
      <c r="E37" s="54"/>
      <c r="F37" s="58">
        <v>102510</v>
      </c>
      <c r="G37" s="59"/>
      <c r="H37" s="59"/>
      <c r="I37" s="59"/>
      <c r="J37" s="60"/>
    </row>
    <row r="38" spans="2:10" ht="36" customHeight="1" outlineLevel="1" x14ac:dyDescent="0.25">
      <c r="B38" s="52" t="s">
        <v>139</v>
      </c>
      <c r="C38" s="53"/>
      <c r="D38" s="53"/>
      <c r="E38" s="54"/>
      <c r="F38" s="58">
        <v>108540</v>
      </c>
      <c r="G38" s="59"/>
      <c r="H38" s="59"/>
      <c r="I38" s="59"/>
      <c r="J38" s="60"/>
    </row>
    <row r="39" spans="2:10" ht="36" customHeight="1" outlineLevel="1" x14ac:dyDescent="0.25">
      <c r="B39" s="52" t="s">
        <v>140</v>
      </c>
      <c r="C39" s="53"/>
      <c r="D39" s="53"/>
      <c r="E39" s="54"/>
      <c r="F39" s="58">
        <v>114570</v>
      </c>
      <c r="G39" s="59"/>
      <c r="H39" s="59"/>
      <c r="I39" s="59"/>
      <c r="J39" s="60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58">
        <v>120600</v>
      </c>
      <c r="G40" s="59"/>
      <c r="H40" s="59"/>
      <c r="I40" s="59"/>
      <c r="J40" s="60"/>
    </row>
    <row r="41" spans="2:10" ht="36" customHeight="1" thickBot="1" x14ac:dyDescent="0.3">
      <c r="B41" s="70" t="s">
        <v>142</v>
      </c>
      <c r="C41" s="71"/>
      <c r="D41" s="71"/>
      <c r="E41" s="72"/>
      <c r="F41" s="287" t="str">
        <f>"Цена от "&amp;MIN(F42:F51)&amp;" до "&amp;MAX(F42:F51)</f>
        <v>Цена от 1440 до 30096</v>
      </c>
      <c r="G41" s="288"/>
      <c r="H41" s="288"/>
      <c r="I41" s="288"/>
      <c r="J41" s="289"/>
    </row>
    <row r="42" spans="2:10" ht="36" customHeight="1" x14ac:dyDescent="0.25">
      <c r="B42" s="76" t="s">
        <v>143</v>
      </c>
      <c r="C42" s="77"/>
      <c r="D42" s="77"/>
      <c r="E42" s="54"/>
      <c r="F42" s="290">
        <v>3780</v>
      </c>
      <c r="G42" s="290"/>
      <c r="H42" s="290"/>
      <c r="I42" s="290"/>
      <c r="J42" s="291"/>
    </row>
    <row r="43" spans="2:10" ht="36" customHeight="1" x14ac:dyDescent="0.25">
      <c r="B43" s="76" t="s">
        <v>210</v>
      </c>
      <c r="C43" s="77"/>
      <c r="D43" s="77"/>
      <c r="E43" s="54"/>
      <c r="F43" s="59">
        <v>1620</v>
      </c>
      <c r="G43" s="59"/>
      <c r="H43" s="59"/>
      <c r="I43" s="59"/>
      <c r="J43" s="60"/>
    </row>
    <row r="44" spans="2:10" ht="36" customHeight="1" x14ac:dyDescent="0.25">
      <c r="B44" s="76" t="s">
        <v>145</v>
      </c>
      <c r="C44" s="77"/>
      <c r="D44" s="77"/>
      <c r="E44" s="54"/>
      <c r="F44" s="59">
        <v>15228</v>
      </c>
      <c r="G44" s="59"/>
      <c r="H44" s="59"/>
      <c r="I44" s="59"/>
      <c r="J44" s="60"/>
    </row>
    <row r="45" spans="2:10" ht="36" customHeight="1" x14ac:dyDescent="0.25">
      <c r="B45" s="76" t="s">
        <v>146</v>
      </c>
      <c r="C45" s="77"/>
      <c r="D45" s="77"/>
      <c r="E45" s="54"/>
      <c r="F45" s="59">
        <v>6048</v>
      </c>
      <c r="G45" s="59"/>
      <c r="H45" s="59"/>
      <c r="I45" s="59"/>
      <c r="J45" s="60"/>
    </row>
    <row r="46" spans="2:10" ht="36" customHeight="1" x14ac:dyDescent="0.25">
      <c r="B46" s="76" t="s">
        <v>147</v>
      </c>
      <c r="C46" s="77"/>
      <c r="D46" s="77"/>
      <c r="E46" s="54"/>
      <c r="F46" s="59">
        <v>9216</v>
      </c>
      <c r="G46" s="59"/>
      <c r="H46" s="59"/>
      <c r="I46" s="59"/>
      <c r="J46" s="60"/>
    </row>
    <row r="47" spans="2:10" ht="36" customHeight="1" x14ac:dyDescent="0.25">
      <c r="B47" s="76" t="s">
        <v>148</v>
      </c>
      <c r="C47" s="77"/>
      <c r="D47" s="77"/>
      <c r="E47" s="54"/>
      <c r="F47" s="59">
        <v>1440</v>
      </c>
      <c r="G47" s="59"/>
      <c r="H47" s="59"/>
      <c r="I47" s="59"/>
      <c r="J47" s="60"/>
    </row>
    <row r="48" spans="2:10" ht="36" customHeight="1" x14ac:dyDescent="0.25">
      <c r="B48" s="76" t="s">
        <v>149</v>
      </c>
      <c r="C48" s="77"/>
      <c r="D48" s="77"/>
      <c r="E48" s="54"/>
      <c r="F48" s="59">
        <v>1440</v>
      </c>
      <c r="G48" s="59"/>
      <c r="H48" s="59"/>
      <c r="I48" s="59"/>
      <c r="J48" s="60"/>
    </row>
    <row r="49" spans="1:10" ht="36" customHeight="1" x14ac:dyDescent="0.25">
      <c r="B49" s="76" t="s">
        <v>150</v>
      </c>
      <c r="C49" s="77"/>
      <c r="D49" s="77"/>
      <c r="E49" s="54"/>
      <c r="F49" s="59">
        <v>2880</v>
      </c>
      <c r="G49" s="59"/>
      <c r="H49" s="59"/>
      <c r="I49" s="59"/>
      <c r="J49" s="60"/>
    </row>
    <row r="50" spans="1:10" ht="36" customHeight="1" x14ac:dyDescent="0.25">
      <c r="B50" s="76" t="s">
        <v>151</v>
      </c>
      <c r="C50" s="77"/>
      <c r="D50" s="77"/>
      <c r="E50" s="54"/>
      <c r="F50" s="59">
        <v>4320</v>
      </c>
      <c r="G50" s="59"/>
      <c r="H50" s="59"/>
      <c r="I50" s="59"/>
      <c r="J50" s="60"/>
    </row>
    <row r="51" spans="1:10" ht="36" customHeight="1" thickBot="1" x14ac:dyDescent="0.3">
      <c r="B51" s="76" t="s">
        <v>152</v>
      </c>
      <c r="C51" s="77"/>
      <c r="D51" s="77"/>
      <c r="E51" s="54"/>
      <c r="F51" s="295">
        <v>30096</v>
      </c>
      <c r="G51" s="295"/>
      <c r="H51" s="295"/>
      <c r="I51" s="295"/>
      <c r="J51" s="296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2" t="str">
        <f>"Цена от "&amp;MIN(F56,F60:J61,H94,F62:F73)&amp;" до "&amp;MAX(F56,F60:J61,H94,F62:F73)</f>
        <v>Цена от 3024 до 38952</v>
      </c>
      <c r="G54" s="297"/>
      <c r="H54" s="297"/>
      <c r="I54" s="297"/>
      <c r="J54" s="298"/>
    </row>
    <row r="55" spans="1:10" ht="24" thickBot="1" x14ac:dyDescent="0.3">
      <c r="B55" s="27"/>
      <c r="C55" s="38"/>
      <c r="D55" s="38"/>
      <c r="E55" s="39"/>
      <c r="F55" s="177"/>
      <c r="G55" s="203"/>
      <c r="H55" s="203"/>
      <c r="I55" s="203"/>
      <c r="J55" s="204"/>
    </row>
    <row r="56" spans="1:10" ht="36" customHeight="1" x14ac:dyDescent="0.25">
      <c r="B56" s="76" t="s">
        <v>156</v>
      </c>
      <c r="C56" s="77"/>
      <c r="D56" s="77"/>
      <c r="E56" s="54"/>
      <c r="F56" s="59">
        <v>20700</v>
      </c>
      <c r="G56" s="59"/>
      <c r="H56" s="59"/>
      <c r="I56" s="59"/>
      <c r="J56" s="60"/>
    </row>
    <row r="57" spans="1:10" ht="36" customHeight="1" x14ac:dyDescent="0.25">
      <c r="B57" s="76" t="s">
        <v>157</v>
      </c>
      <c r="C57" s="77"/>
      <c r="D57" s="77"/>
      <c r="E57" s="54"/>
      <c r="F57" s="59">
        <v>2070</v>
      </c>
      <c r="G57" s="59"/>
      <c r="H57" s="59"/>
      <c r="I57" s="59"/>
      <c r="J57" s="60"/>
    </row>
    <row r="58" spans="1:10" ht="36" customHeight="1" thickBot="1" x14ac:dyDescent="0.3">
      <c r="B58" s="76" t="s">
        <v>158</v>
      </c>
      <c r="C58" s="77"/>
      <c r="D58" s="77"/>
      <c r="E58" s="54"/>
      <c r="F58" s="59">
        <v>6300</v>
      </c>
      <c r="G58" s="59"/>
      <c r="H58" s="59"/>
      <c r="I58" s="59"/>
      <c r="J58" s="60"/>
    </row>
    <row r="59" spans="1:10" ht="24" thickBot="1" x14ac:dyDescent="0.3">
      <c r="B59" s="27"/>
      <c r="C59" s="38"/>
      <c r="D59" s="38"/>
      <c r="E59" s="39"/>
      <c r="F59" s="177"/>
      <c r="G59" s="203"/>
      <c r="H59" s="203"/>
      <c r="I59" s="203"/>
      <c r="J59" s="204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59">
        <v>15228</v>
      </c>
      <c r="G60" s="59"/>
      <c r="H60" s="59"/>
      <c r="I60" s="59"/>
      <c r="J60" s="60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59">
        <v>9216</v>
      </c>
      <c r="G61" s="59"/>
      <c r="H61" s="59"/>
      <c r="I61" s="59"/>
      <c r="J61" s="60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59">
        <v>30096</v>
      </c>
      <c r="G62" s="59"/>
      <c r="H62" s="59"/>
      <c r="I62" s="59"/>
      <c r="J62" s="60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59">
        <v>24120</v>
      </c>
      <c r="G63" s="59"/>
      <c r="H63" s="59"/>
      <c r="I63" s="59"/>
      <c r="J63" s="60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59">
        <v>28944</v>
      </c>
      <c r="G64" s="59"/>
      <c r="H64" s="59"/>
      <c r="I64" s="59"/>
      <c r="J64" s="60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59">
        <v>14868</v>
      </c>
      <c r="G65" s="59"/>
      <c r="H65" s="59"/>
      <c r="I65" s="59"/>
      <c r="J65" s="60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59">
        <v>12060</v>
      </c>
      <c r="G66" s="59"/>
      <c r="H66" s="59"/>
      <c r="I66" s="59"/>
      <c r="J66" s="60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59">
        <v>38952</v>
      </c>
      <c r="G67" s="59"/>
      <c r="H67" s="59"/>
      <c r="I67" s="59"/>
      <c r="J67" s="60"/>
    </row>
    <row r="68" spans="1:10" ht="36" customHeight="1" x14ac:dyDescent="0.25">
      <c r="B68" s="76" t="s">
        <v>167</v>
      </c>
      <c r="C68" s="77"/>
      <c r="D68" s="77"/>
      <c r="E68" s="54"/>
      <c r="F68" s="59">
        <v>30060</v>
      </c>
      <c r="G68" s="59"/>
      <c r="H68" s="59"/>
      <c r="I68" s="59"/>
      <c r="J68" s="60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59">
        <v>3024</v>
      </c>
      <c r="G69" s="59"/>
      <c r="H69" s="59"/>
      <c r="I69" s="59"/>
      <c r="J69" s="60"/>
    </row>
    <row r="70" spans="1:10" ht="36" customHeight="1" x14ac:dyDescent="0.25">
      <c r="B70" s="52" t="s">
        <v>169</v>
      </c>
      <c r="C70" s="96"/>
      <c r="D70" s="96"/>
      <c r="E70" s="97"/>
      <c r="F70" s="59">
        <v>10620</v>
      </c>
      <c r="G70" s="59"/>
      <c r="H70" s="59"/>
      <c r="I70" s="59"/>
      <c r="J70" s="60"/>
    </row>
    <row r="71" spans="1:10" ht="36" customHeight="1" x14ac:dyDescent="0.25">
      <c r="A71" s="9"/>
      <c r="B71" s="52" t="s">
        <v>170</v>
      </c>
      <c r="C71" s="96"/>
      <c r="D71" s="96"/>
      <c r="E71" s="97"/>
      <c r="F71" s="59">
        <v>7092</v>
      </c>
      <c r="G71" s="59"/>
      <c r="H71" s="59"/>
      <c r="I71" s="59"/>
      <c r="J71" s="60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59">
        <v>38952</v>
      </c>
      <c r="G72" s="59"/>
      <c r="H72" s="59"/>
      <c r="I72" s="59"/>
      <c r="J72" s="60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59">
        <v>14868</v>
      </c>
      <c r="G73" s="59"/>
      <c r="H73" s="59"/>
      <c r="I73" s="59"/>
      <c r="J73" s="60"/>
    </row>
    <row r="74" spans="1:10" ht="36" customHeight="1" x14ac:dyDescent="0.25">
      <c r="A74" s="7"/>
      <c r="B74" s="76" t="s">
        <v>173</v>
      </c>
      <c r="C74" s="77"/>
      <c r="D74" s="77"/>
      <c r="E74" s="54"/>
      <c r="F74" s="59">
        <v>3780</v>
      </c>
      <c r="G74" s="59"/>
      <c r="H74" s="59"/>
      <c r="I74" s="59"/>
      <c r="J74" s="60"/>
    </row>
    <row r="75" spans="1:10" ht="36" customHeight="1" x14ac:dyDescent="0.25">
      <c r="A75" s="7"/>
      <c r="B75" s="76" t="s">
        <v>174</v>
      </c>
      <c r="C75" s="77"/>
      <c r="D75" s="77"/>
      <c r="E75" s="54"/>
      <c r="F75" s="59">
        <v>27090</v>
      </c>
      <c r="G75" s="59"/>
      <c r="H75" s="59"/>
      <c r="I75" s="59"/>
      <c r="J75" s="60"/>
    </row>
    <row r="76" spans="1:10" ht="36" customHeight="1" x14ac:dyDescent="0.25">
      <c r="A76" s="7"/>
      <c r="B76" s="76" t="s">
        <v>175</v>
      </c>
      <c r="C76" s="77"/>
      <c r="D76" s="77"/>
      <c r="E76" s="53"/>
      <c r="F76" s="59">
        <v>24030</v>
      </c>
      <c r="G76" s="59"/>
      <c r="H76" s="59"/>
      <c r="I76" s="59"/>
      <c r="J76" s="60"/>
    </row>
    <row r="77" spans="1:10" ht="36" customHeight="1" x14ac:dyDescent="0.25">
      <c r="A77" s="132" t="s">
        <v>113</v>
      </c>
      <c r="B77" s="76" t="s">
        <v>176</v>
      </c>
      <c r="C77" s="77"/>
      <c r="D77" s="77"/>
      <c r="E77" s="54"/>
      <c r="F77" s="59">
        <v>21600</v>
      </c>
      <c r="G77" s="59"/>
      <c r="H77" s="59"/>
      <c r="I77" s="59"/>
      <c r="J77" s="60"/>
    </row>
    <row r="78" spans="1:10" ht="36" customHeight="1" x14ac:dyDescent="0.25">
      <c r="A78" s="132" t="s">
        <v>113</v>
      </c>
      <c r="B78" s="52" t="s">
        <v>177</v>
      </c>
      <c r="C78" s="96"/>
      <c r="D78" s="96"/>
      <c r="E78" s="97"/>
      <c r="F78" s="59">
        <v>12960</v>
      </c>
      <c r="G78" s="59"/>
      <c r="H78" s="59"/>
      <c r="I78" s="59"/>
      <c r="J78" s="60"/>
    </row>
    <row r="79" spans="1:10" ht="36" customHeight="1" x14ac:dyDescent="0.25">
      <c r="A79" s="132" t="s">
        <v>113</v>
      </c>
      <c r="B79" s="76" t="s">
        <v>178</v>
      </c>
      <c r="C79" s="77"/>
      <c r="D79" s="77"/>
      <c r="E79" s="54"/>
      <c r="F79" s="59">
        <v>42480</v>
      </c>
      <c r="G79" s="59"/>
      <c r="H79" s="59"/>
      <c r="I79" s="59"/>
      <c r="J79" s="60"/>
    </row>
    <row r="80" spans="1:10" ht="36" customHeight="1" x14ac:dyDescent="0.25">
      <c r="A80" s="132" t="s">
        <v>113</v>
      </c>
      <c r="B80" s="76" t="s">
        <v>179</v>
      </c>
      <c r="C80" s="77"/>
      <c r="D80" s="77"/>
      <c r="E80" s="54"/>
      <c r="F80" s="59">
        <v>33840</v>
      </c>
      <c r="G80" s="59"/>
      <c r="H80" s="59"/>
      <c r="I80" s="59"/>
      <c r="J80" s="60"/>
    </row>
    <row r="81" spans="1:10" ht="36" customHeight="1" x14ac:dyDescent="0.25">
      <c r="A81" s="132" t="s">
        <v>113</v>
      </c>
      <c r="B81" s="84" t="s">
        <v>180</v>
      </c>
      <c r="C81" s="85"/>
      <c r="D81" s="85"/>
      <c r="E81" s="86"/>
      <c r="F81" s="59">
        <v>40608</v>
      </c>
      <c r="G81" s="59"/>
      <c r="H81" s="59"/>
      <c r="I81" s="59"/>
      <c r="J81" s="60"/>
    </row>
    <row r="82" spans="1:10" ht="36" customHeight="1" x14ac:dyDescent="0.25">
      <c r="A82" s="132" t="s">
        <v>113</v>
      </c>
      <c r="B82" s="76" t="s">
        <v>181</v>
      </c>
      <c r="C82" s="77"/>
      <c r="D82" s="77"/>
      <c r="E82" s="54"/>
      <c r="F82" s="59">
        <v>20880</v>
      </c>
      <c r="G82" s="59"/>
      <c r="H82" s="59"/>
      <c r="I82" s="59"/>
      <c r="J82" s="60"/>
    </row>
    <row r="83" spans="1:10" ht="36" customHeight="1" x14ac:dyDescent="0.25">
      <c r="A83" s="132" t="s">
        <v>113</v>
      </c>
      <c r="B83" s="76" t="s">
        <v>182</v>
      </c>
      <c r="C83" s="77"/>
      <c r="D83" s="77"/>
      <c r="E83" s="54"/>
      <c r="F83" s="59">
        <v>17280</v>
      </c>
      <c r="G83" s="59"/>
      <c r="H83" s="59"/>
      <c r="I83" s="59"/>
      <c r="J83" s="60"/>
    </row>
    <row r="84" spans="1:10" ht="36" customHeight="1" x14ac:dyDescent="0.25">
      <c r="A84" s="132" t="s">
        <v>113</v>
      </c>
      <c r="B84" s="76" t="s">
        <v>183</v>
      </c>
      <c r="C84" s="77"/>
      <c r="D84" s="77"/>
      <c r="E84" s="54"/>
      <c r="F84" s="59">
        <v>54720</v>
      </c>
      <c r="G84" s="59"/>
      <c r="H84" s="59"/>
      <c r="I84" s="59"/>
      <c r="J84" s="60"/>
    </row>
    <row r="85" spans="1:10" ht="36" customHeight="1" x14ac:dyDescent="0.25">
      <c r="A85" s="132" t="s">
        <v>113</v>
      </c>
      <c r="B85" s="76" t="s">
        <v>184</v>
      </c>
      <c r="C85" s="77"/>
      <c r="D85" s="77"/>
      <c r="E85" s="54"/>
      <c r="F85" s="59">
        <v>4320</v>
      </c>
      <c r="G85" s="59"/>
      <c r="H85" s="59"/>
      <c r="I85" s="59"/>
      <c r="J85" s="60"/>
    </row>
    <row r="86" spans="1:10" ht="36" customHeight="1" x14ac:dyDescent="0.25">
      <c r="A86" s="132" t="s">
        <v>113</v>
      </c>
      <c r="B86" s="76" t="s">
        <v>185</v>
      </c>
      <c r="C86" s="77"/>
      <c r="D86" s="77"/>
      <c r="E86" s="54"/>
      <c r="F86" s="59">
        <v>54720</v>
      </c>
      <c r="G86" s="59"/>
      <c r="H86" s="59"/>
      <c r="I86" s="59"/>
      <c r="J86" s="60"/>
    </row>
    <row r="87" spans="1:10" ht="36" customHeight="1" thickBot="1" x14ac:dyDescent="0.3">
      <c r="A87" s="132" t="s">
        <v>113</v>
      </c>
      <c r="B87" s="76" t="s">
        <v>186</v>
      </c>
      <c r="C87" s="77"/>
      <c r="D87" s="77"/>
      <c r="E87" s="54"/>
      <c r="F87" s="295">
        <v>20880</v>
      </c>
      <c r="G87" s="295"/>
      <c r="H87" s="295"/>
      <c r="I87" s="295"/>
      <c r="J87" s="296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193</v>
      </c>
      <c r="C94" s="77"/>
      <c r="D94" s="77"/>
      <c r="E94" s="54"/>
      <c r="F94" s="211">
        <f>1.2*H94</f>
        <v>20520</v>
      </c>
      <c r="G94" s="212">
        <f>1.1*H94</f>
        <v>18810</v>
      </c>
      <c r="H94" s="211">
        <v>17100</v>
      </c>
      <c r="I94" s="212">
        <f>H94*0.75</f>
        <v>12825</v>
      </c>
      <c r="J94" s="213">
        <f>H94*0.5</f>
        <v>8550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59">
        <v>11700</v>
      </c>
      <c r="G95" s="59"/>
      <c r="H95" s="59"/>
      <c r="I95" s="59"/>
      <c r="J95" s="60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59">
        <v>9216</v>
      </c>
      <c r="G96" s="59"/>
      <c r="H96" s="59"/>
      <c r="I96" s="59"/>
      <c r="J96" s="60"/>
    </row>
    <row r="97" spans="1:10" ht="36" customHeight="1" x14ac:dyDescent="0.25">
      <c r="A97" s="132" t="s">
        <v>113</v>
      </c>
      <c r="B97" s="76" t="s">
        <v>196</v>
      </c>
      <c r="C97" s="77"/>
      <c r="D97" s="77"/>
      <c r="E97" s="54"/>
      <c r="F97" s="211">
        <f>H97*1.2</f>
        <v>29376</v>
      </c>
      <c r="G97" s="212">
        <f>H97*1.1</f>
        <v>26928.000000000004</v>
      </c>
      <c r="H97" s="211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132" t="s">
        <v>113</v>
      </c>
      <c r="B98" s="76" t="s">
        <v>197</v>
      </c>
      <c r="C98" s="77"/>
      <c r="D98" s="77"/>
      <c r="E98" s="54"/>
      <c r="F98" s="59">
        <v>16560</v>
      </c>
      <c r="G98" s="59"/>
      <c r="H98" s="59"/>
      <c r="I98" s="59"/>
      <c r="J98" s="60"/>
    </row>
    <row r="99" spans="1:10" ht="36" customHeight="1" x14ac:dyDescent="0.25">
      <c r="A99" s="132" t="s">
        <v>113</v>
      </c>
      <c r="B99" s="76" t="s">
        <v>198</v>
      </c>
      <c r="C99" s="77"/>
      <c r="D99" s="77"/>
      <c r="E99" s="54"/>
      <c r="F99" s="59">
        <v>12960</v>
      </c>
      <c r="G99" s="59"/>
      <c r="H99" s="59"/>
      <c r="I99" s="59"/>
      <c r="J99" s="60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20520</v>
      </c>
      <c r="G100" s="117">
        <f>H100*1.1</f>
        <v>18810</v>
      </c>
      <c r="H100" s="117">
        <v>17100</v>
      </c>
      <c r="I100" s="117">
        <f>H100*0.75</f>
        <v>12825</v>
      </c>
      <c r="J100" s="117">
        <f>H100*0.5</f>
        <v>8550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202"/>
      <c r="G101" s="297"/>
      <c r="H101" s="297"/>
      <c r="I101" s="297"/>
      <c r="J101" s="298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177"/>
      <c r="G108" s="203"/>
      <c r="H108" s="203"/>
      <c r="I108" s="203"/>
      <c r="J108" s="204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9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I16"/>
    <mergeCell ref="B17:E17"/>
    <mergeCell ref="F17:J17"/>
    <mergeCell ref="B11:E11"/>
    <mergeCell ref="B12:E12"/>
    <mergeCell ref="B13:E13"/>
    <mergeCell ref="F13:I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I1"/>
    <mergeCell ref="F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6" firstPageNumber="0" fitToHeight="50" orientation="portrait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0" zoomScaleNormal="60" workbookViewId="0">
      <pane ySplit="4" topLeftCell="A42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36028.799999999996</v>
      </c>
      <c r="G8" s="33">
        <f>H8*1.1</f>
        <v>33026.400000000001</v>
      </c>
      <c r="H8" s="33">
        <v>30024</v>
      </c>
      <c r="I8" s="33">
        <f>H8*0.75</f>
        <v>22518</v>
      </c>
      <c r="J8" s="33">
        <f>H8*0.5</f>
        <v>15012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50457.599999999999</v>
      </c>
      <c r="G9" s="37">
        <f>H9*1.1</f>
        <v>46252.800000000003</v>
      </c>
      <c r="H9" s="37">
        <v>42048</v>
      </c>
      <c r="I9" s="37">
        <f>H9*0.75</f>
        <v>31536</v>
      </c>
      <c r="J9" s="37">
        <f>H9*0.5</f>
        <v>21024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39614.400000000001</v>
      </c>
      <c r="G11" s="33">
        <f>H11*1.1</f>
        <v>36313.200000000004</v>
      </c>
      <c r="H11" s="33">
        <v>33012</v>
      </c>
      <c r="I11" s="33">
        <f>H11*0.75</f>
        <v>24759</v>
      </c>
      <c r="J11" s="33">
        <f>H11*0.5</f>
        <v>16506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55468.799999999996</v>
      </c>
      <c r="G12" s="37">
        <f>H12*1.1</f>
        <v>50846.400000000001</v>
      </c>
      <c r="H12" s="37">
        <v>46224</v>
      </c>
      <c r="I12" s="37">
        <f>H12*0.75</f>
        <v>34668</v>
      </c>
      <c r="J12" s="37">
        <f>H12*0.5</f>
        <v>23112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7632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5"/>
      <c r="G19" s="386"/>
      <c r="H19" s="386"/>
      <c r="I19" s="386"/>
      <c r="J19" s="387"/>
    </row>
    <row r="20" spans="1:10" ht="36" customHeight="1" x14ac:dyDescent="0.25">
      <c r="A20" s="7"/>
      <c r="B20" s="52" t="s">
        <v>364</v>
      </c>
      <c r="C20" s="53"/>
      <c r="D20" s="53"/>
      <c r="E20" s="53"/>
      <c r="F20" s="83">
        <v>38160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83">
        <v>1512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4500 до 90000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4500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13500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18000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22500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27000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31500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36000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40500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45000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49500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58500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67500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72000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76500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81000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85500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90000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1296 до 11088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1296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11088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5112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7272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1728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1728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3456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5184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6840</v>
      </c>
      <c r="G54" s="68"/>
      <c r="H54" s="68"/>
      <c r="I54" s="68"/>
      <c r="J54" s="69"/>
    </row>
    <row r="55" spans="1:10" ht="24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"&amp;MIN(F59,F63:J64,H96,F65:J76)&amp;" до "&amp;MAX(F59,F63:J64,H96,F65:J76)</f>
        <v>Цена от 3672 до 29700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7920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792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1980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8100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5976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5112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18900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22680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5112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5112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5112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12096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3672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9540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6300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29700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4320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176</v>
      </c>
      <c r="C79" s="77"/>
      <c r="D79" s="77"/>
      <c r="E79" s="54"/>
      <c r="F79" s="67">
        <v>11520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177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178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179</v>
      </c>
      <c r="C82" s="77"/>
      <c r="D82" s="77"/>
      <c r="E82" s="54"/>
      <c r="F82" s="67">
        <v>26640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84" t="s">
        <v>180</v>
      </c>
      <c r="C83" s="85"/>
      <c r="D83" s="85"/>
      <c r="E83" s="86"/>
      <c r="F83" s="93">
        <v>31968</v>
      </c>
      <c r="G83" s="94"/>
      <c r="H83" s="94"/>
      <c r="I83" s="94"/>
      <c r="J83" s="95"/>
    </row>
    <row r="84" spans="1:10" ht="36" customHeight="1" x14ac:dyDescent="0.25">
      <c r="A84" s="7" t="s">
        <v>113</v>
      </c>
      <c r="B84" s="76" t="s">
        <v>181</v>
      </c>
      <c r="C84" s="77"/>
      <c r="D84" s="77"/>
      <c r="E84" s="54"/>
      <c r="F84" s="67">
        <v>7200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182</v>
      </c>
      <c r="C85" s="77"/>
      <c r="D85" s="77"/>
      <c r="E85" s="54"/>
      <c r="F85" s="67">
        <v>7200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183</v>
      </c>
      <c r="C86" s="77"/>
      <c r="D86" s="77"/>
      <c r="E86" s="54"/>
      <c r="F86" s="67">
        <v>7200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184</v>
      </c>
      <c r="C87" s="77"/>
      <c r="D87" s="77"/>
      <c r="E87" s="54"/>
      <c r="F87" s="67">
        <v>5760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185</v>
      </c>
      <c r="C88" s="77"/>
      <c r="D88" s="77"/>
      <c r="E88" s="54"/>
      <c r="F88" s="67">
        <v>41760</v>
      </c>
      <c r="G88" s="68"/>
      <c r="H88" s="68"/>
      <c r="I88" s="68"/>
      <c r="J88" s="69"/>
    </row>
    <row r="89" spans="1:10" ht="36" customHeight="1" thickBot="1" x14ac:dyDescent="0.3">
      <c r="A89" s="7" t="s">
        <v>113</v>
      </c>
      <c r="B89" s="76" t="s">
        <v>186</v>
      </c>
      <c r="C89" s="77"/>
      <c r="D89" s="77"/>
      <c r="E89" s="54"/>
      <c r="F89" s="67">
        <v>6480</v>
      </c>
      <c r="G89" s="68"/>
      <c r="H89" s="68"/>
      <c r="I89" s="68"/>
      <c r="J89" s="69"/>
    </row>
    <row r="90" spans="1:10" ht="36" customHeight="1" thickBot="1" x14ac:dyDescent="0.3">
      <c r="A90" s="7"/>
      <c r="B90" s="208" t="s">
        <v>187</v>
      </c>
      <c r="C90" s="209"/>
      <c r="D90" s="209"/>
      <c r="E90" s="210"/>
      <c r="F90" s="205"/>
      <c r="G90" s="206"/>
      <c r="H90" s="206"/>
      <c r="I90" s="206"/>
      <c r="J90" s="207"/>
    </row>
    <row r="91" spans="1:10" ht="22.5" customHeight="1" thickBot="1" x14ac:dyDescent="0.3">
      <c r="A91" s="7" t="s">
        <v>111</v>
      </c>
      <c r="B91" s="167" t="s">
        <v>188</v>
      </c>
      <c r="C91" s="168"/>
      <c r="D91" s="168"/>
      <c r="E91" s="168"/>
      <c r="F91" s="168"/>
      <c r="G91" s="168"/>
      <c r="H91" s="168"/>
      <c r="I91" s="168"/>
      <c r="J91" s="169"/>
    </row>
    <row r="92" spans="1:10" ht="36" customHeight="1" x14ac:dyDescent="0.25">
      <c r="A92" s="7"/>
      <c r="B92" s="34" t="s">
        <v>189</v>
      </c>
      <c r="C92" s="170"/>
      <c r="D92" s="170"/>
      <c r="E92" s="171"/>
      <c r="F92" s="80">
        <v>60</v>
      </c>
      <c r="G92" s="81"/>
      <c r="H92" s="81"/>
      <c r="I92" s="81"/>
      <c r="J92" s="82"/>
    </row>
    <row r="93" spans="1:10" ht="36" customHeight="1" x14ac:dyDescent="0.25">
      <c r="A93" s="7"/>
      <c r="B93" s="76" t="s">
        <v>190</v>
      </c>
      <c r="C93" s="77"/>
      <c r="D93" s="77"/>
      <c r="E93" s="54"/>
      <c r="F93" s="67">
        <v>60</v>
      </c>
      <c r="G93" s="68"/>
      <c r="H93" s="68"/>
      <c r="I93" s="68"/>
      <c r="J93" s="69"/>
    </row>
    <row r="94" spans="1:10" ht="36" customHeight="1" thickBot="1" x14ac:dyDescent="0.3">
      <c r="A94" s="7"/>
      <c r="B94" s="76" t="s">
        <v>191</v>
      </c>
      <c r="C94" s="77"/>
      <c r="D94" s="77"/>
      <c r="E94" s="54"/>
      <c r="F94" s="67">
        <v>120</v>
      </c>
      <c r="G94" s="68"/>
      <c r="H94" s="68"/>
      <c r="I94" s="68"/>
      <c r="J94" s="69"/>
    </row>
    <row r="95" spans="1:10" ht="36" customHeight="1" thickBot="1" x14ac:dyDescent="0.3">
      <c r="A95" s="7"/>
      <c r="B95" s="18" t="s">
        <v>192</v>
      </c>
      <c r="C95" s="19"/>
      <c r="D95" s="19"/>
      <c r="E95" s="20"/>
      <c r="F95" s="205"/>
      <c r="G95" s="206"/>
      <c r="H95" s="206"/>
      <c r="I95" s="206"/>
      <c r="J95" s="207"/>
    </row>
    <row r="96" spans="1:10" ht="36" customHeight="1" x14ac:dyDescent="0.25">
      <c r="A96" s="7" t="s">
        <v>111</v>
      </c>
      <c r="B96" s="76" t="s">
        <v>193</v>
      </c>
      <c r="C96" s="77"/>
      <c r="D96" s="77"/>
      <c r="E96" s="54"/>
      <c r="F96" s="211">
        <f>H96*1.2</f>
        <v>9720</v>
      </c>
      <c r="G96" s="212">
        <f>H96*1.1</f>
        <v>8910</v>
      </c>
      <c r="H96" s="212">
        <v>8100</v>
      </c>
      <c r="I96" s="212">
        <f>H96*0.75</f>
        <v>6075</v>
      </c>
      <c r="J96" s="213">
        <f>H96*0.5</f>
        <v>4050</v>
      </c>
    </row>
    <row r="97" spans="1:10" ht="36" customHeight="1" x14ac:dyDescent="0.25">
      <c r="A97" s="7" t="s">
        <v>111</v>
      </c>
      <c r="B97" s="76" t="s">
        <v>194</v>
      </c>
      <c r="C97" s="77"/>
      <c r="D97" s="77"/>
      <c r="E97" s="54"/>
      <c r="F97" s="67">
        <v>6300</v>
      </c>
      <c r="G97" s="68"/>
      <c r="H97" s="68"/>
      <c r="I97" s="68"/>
      <c r="J97" s="69"/>
    </row>
    <row r="98" spans="1:10" ht="36" customHeight="1" x14ac:dyDescent="0.25">
      <c r="A98" s="7" t="s">
        <v>111</v>
      </c>
      <c r="B98" s="76" t="s">
        <v>195</v>
      </c>
      <c r="C98" s="77"/>
      <c r="D98" s="77"/>
      <c r="E98" s="54"/>
      <c r="F98" s="67">
        <v>7632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196</v>
      </c>
      <c r="C99" s="77"/>
      <c r="D99" s="77"/>
      <c r="E99" s="54"/>
      <c r="F99" s="211">
        <f>H99*1.2</f>
        <v>13824</v>
      </c>
      <c r="G99" s="212">
        <f>H99*1.1</f>
        <v>12672.000000000002</v>
      </c>
      <c r="H99" s="212">
        <v>11520</v>
      </c>
      <c r="I99" s="212">
        <f>H99*0.75</f>
        <v>8640</v>
      </c>
      <c r="J99" s="213">
        <f>H99*0.5</f>
        <v>5760</v>
      </c>
    </row>
    <row r="100" spans="1:10" ht="36" customHeight="1" x14ac:dyDescent="0.25">
      <c r="A100" s="7" t="s">
        <v>113</v>
      </c>
      <c r="B100" s="76" t="s">
        <v>197</v>
      </c>
      <c r="C100" s="77"/>
      <c r="D100" s="77"/>
      <c r="E100" s="54"/>
      <c r="F100" s="67">
        <v>9360</v>
      </c>
      <c r="G100" s="68"/>
      <c r="H100" s="68"/>
      <c r="I100" s="68"/>
      <c r="J100" s="69"/>
    </row>
    <row r="101" spans="1:10" ht="36" customHeight="1" thickBot="1" x14ac:dyDescent="0.3">
      <c r="A101" s="7" t="s">
        <v>113</v>
      </c>
      <c r="B101" s="76" t="s">
        <v>198</v>
      </c>
      <c r="C101" s="77"/>
      <c r="D101" s="77"/>
      <c r="E101" s="54"/>
      <c r="F101" s="67">
        <v>10800</v>
      </c>
      <c r="G101" s="68"/>
      <c r="H101" s="68"/>
      <c r="I101" s="68"/>
      <c r="J101" s="69"/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28.5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28.5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28.5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8.5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255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7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F98:J98"/>
    <mergeCell ref="B99:E99"/>
    <mergeCell ref="B100:E100"/>
    <mergeCell ref="F100:J100"/>
    <mergeCell ref="B101:E101"/>
    <mergeCell ref="F101:J101"/>
    <mergeCell ref="B94:E94"/>
    <mergeCell ref="F94:J94"/>
    <mergeCell ref="B95:E95"/>
    <mergeCell ref="F95:J95"/>
    <mergeCell ref="B96:E96"/>
    <mergeCell ref="B97:E97"/>
    <mergeCell ref="F97:J97"/>
    <mergeCell ref="F90:J90"/>
    <mergeCell ref="B91:J91"/>
    <mergeCell ref="B92:E92"/>
    <mergeCell ref="F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1" activePane="bottomLeft" state="frozen"/>
      <selection activeCell="B11" sqref="B11:E11"/>
      <selection pane="bottomLeft" activeCell="B52" sqref="B52:J5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28900.799999999999</v>
      </c>
      <c r="G8" s="33">
        <f>H8*1.1</f>
        <v>26492.400000000001</v>
      </c>
      <c r="H8" s="33">
        <v>24084</v>
      </c>
      <c r="I8" s="33">
        <f>H8*0.75</f>
        <v>18063</v>
      </c>
      <c r="J8" s="33">
        <f>H8*0.5</f>
        <v>12042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40521.599999999999</v>
      </c>
      <c r="G9" s="37">
        <f>H9*1.1</f>
        <v>37144.800000000003</v>
      </c>
      <c r="H9" s="37">
        <v>33768</v>
      </c>
      <c r="I9" s="37">
        <f>H9*0.75</f>
        <v>25326</v>
      </c>
      <c r="J9" s="37">
        <f>H9*0.5</f>
        <v>16884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33998.400000000001</v>
      </c>
      <c r="G11" s="33">
        <f>H11*1.1</f>
        <v>31165.200000000001</v>
      </c>
      <c r="H11" s="33">
        <v>28332</v>
      </c>
      <c r="I11" s="33">
        <f>H11*0.75</f>
        <v>21249</v>
      </c>
      <c r="J11" s="33">
        <f>H11*0.5</f>
        <v>14166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47606.400000000001</v>
      </c>
      <c r="G12" s="37">
        <f>H12*1.1</f>
        <v>43639.200000000004</v>
      </c>
      <c r="H12" s="37">
        <v>39672</v>
      </c>
      <c r="I12" s="37">
        <f>H12*0.75</f>
        <v>29754</v>
      </c>
      <c r="J12" s="37">
        <f>H12*0.5</f>
        <v>19836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8640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6336 до 126720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6336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12672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19008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25344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31680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38016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44352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50688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57024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63360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69696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76032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82368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88704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95040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101376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107712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114048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120384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126720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4248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71496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76" t="s">
        <v>158</v>
      </c>
      <c r="C58" s="77"/>
      <c r="D58" s="77"/>
      <c r="E58" s="54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10620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59472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31500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42120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71496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14868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71496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31500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27090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83520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37152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44640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59040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100800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44640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22118.399999999998</v>
      </c>
      <c r="G94" s="212">
        <f>H94*1.1</f>
        <v>20275.2</v>
      </c>
      <c r="H94" s="212">
        <v>18432</v>
      </c>
      <c r="I94" s="212">
        <f>H94*0.75</f>
        <v>13824</v>
      </c>
      <c r="J94" s="213">
        <f>H94*0.5</f>
        <v>9216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20700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22680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31104</v>
      </c>
      <c r="G97" s="212">
        <f>H97*1.1</f>
        <v>28512.000000000004</v>
      </c>
      <c r="H97" s="212">
        <v>25920</v>
      </c>
      <c r="I97" s="212">
        <f>H97*0.75</f>
        <v>19440</v>
      </c>
      <c r="J97" s="213">
        <f>H97*0.5</f>
        <v>12960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8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40996.799999999996</v>
      </c>
      <c r="G8" s="33">
        <f>H8*1.1</f>
        <v>37580.400000000001</v>
      </c>
      <c r="H8" s="33">
        <v>34164</v>
      </c>
      <c r="I8" s="33">
        <f>H8*0.75</f>
        <v>25623</v>
      </c>
      <c r="J8" s="33">
        <f>H8*0.5</f>
        <v>17082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57456</v>
      </c>
      <c r="G9" s="37">
        <f>H9*1.1</f>
        <v>52668.000000000007</v>
      </c>
      <c r="H9" s="37">
        <v>47880</v>
      </c>
      <c r="I9" s="37">
        <f>H9*0.75</f>
        <v>35910</v>
      </c>
      <c r="J9" s="37">
        <f>H9*0.5</f>
        <v>23940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46353.599999999999</v>
      </c>
      <c r="G11" s="33">
        <f>H11*1.1</f>
        <v>42490.8</v>
      </c>
      <c r="H11" s="33">
        <v>38628</v>
      </c>
      <c r="I11" s="33">
        <f>H11*0.75</f>
        <v>28971</v>
      </c>
      <c r="J11" s="33">
        <f>H11*0.5</f>
        <v>19314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64972.799999999996</v>
      </c>
      <c r="G12" s="37">
        <f>H12*1.1</f>
        <v>59558.400000000001</v>
      </c>
      <c r="H12" s="37">
        <v>54144</v>
      </c>
      <c r="I12" s="37">
        <f>H12*0.75</f>
        <v>40608</v>
      </c>
      <c r="J12" s="37">
        <f>H12*0.5</f>
        <v>27072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3636 до 72720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3636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7272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10908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14544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18180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21816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25452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29088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32724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39996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43632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47268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50904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54540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58176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61812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65448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69084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72720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1152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1152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20160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4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53092,8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30240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3024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7560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26100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18072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14868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44244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53092.799999999996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15624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14868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20880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18900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7452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37908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8856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4536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22140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18900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36720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25920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20880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62640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75168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22320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20880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29520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53280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12960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65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65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13392</v>
      </c>
      <c r="G94" s="212">
        <f>H94*1.1</f>
        <v>12276.000000000002</v>
      </c>
      <c r="H94" s="212">
        <v>11160</v>
      </c>
      <c r="I94" s="212">
        <f>H94*0.75</f>
        <v>8370</v>
      </c>
      <c r="J94" s="213">
        <f>H94*0.5</f>
        <v>5580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14148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19008</v>
      </c>
      <c r="G97" s="212">
        <f>H97*1.1</f>
        <v>17424</v>
      </c>
      <c r="H97" s="212">
        <v>15840</v>
      </c>
      <c r="I97" s="212">
        <f>H97*0.75</f>
        <v>11880</v>
      </c>
      <c r="J97" s="213">
        <f>H97*0.5</f>
        <v>7920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20160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25920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13392</v>
      </c>
      <c r="G100" s="117">
        <f>H100*1.1</f>
        <v>12276.000000000002</v>
      </c>
      <c r="H100" s="117">
        <v>11160</v>
      </c>
      <c r="I100" s="117">
        <f>H100*0.75</f>
        <v>8370</v>
      </c>
      <c r="J100" s="117">
        <f>H100*0.5</f>
        <v>5580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zoomScale="65" zoomScaleNormal="60" zoomScaleSheetLayoutView="65" workbookViewId="0">
      <pane ySplit="4" topLeftCell="A77" activePane="bottomLeft" state="frozen"/>
      <selection activeCell="B11" sqref="B11:E11"/>
      <selection pane="bottomLeft" activeCell="A82" sqref="A82:XFD8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36720</v>
      </c>
      <c r="G8" s="33">
        <f>H8*1.1</f>
        <v>33660</v>
      </c>
      <c r="H8" s="33">
        <v>30600</v>
      </c>
      <c r="I8" s="33">
        <f>H8*0.75</f>
        <v>22950</v>
      </c>
      <c r="J8" s="33">
        <f>H8*0.5</f>
        <v>15300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51408</v>
      </c>
      <c r="G9" s="37">
        <f>H9*1.1</f>
        <v>47124.000000000007</v>
      </c>
      <c r="H9" s="37">
        <v>42840</v>
      </c>
      <c r="I9" s="37">
        <f>H9*0.75</f>
        <v>32130</v>
      </c>
      <c r="J9" s="37">
        <f>H9*0.5</f>
        <v>21420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40392</v>
      </c>
      <c r="G11" s="33">
        <f>H11*1.1</f>
        <v>37026</v>
      </c>
      <c r="H11" s="33">
        <v>33660</v>
      </c>
      <c r="I11" s="33">
        <f>H11*0.75</f>
        <v>25245</v>
      </c>
      <c r="J11" s="33">
        <f>H11*0.5</f>
        <v>16830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56592</v>
      </c>
      <c r="G12" s="37">
        <f>H12*1.1</f>
        <v>51876.000000000007</v>
      </c>
      <c r="H12" s="37">
        <v>47160</v>
      </c>
      <c r="I12" s="37">
        <f>H12*0.75</f>
        <v>35370</v>
      </c>
      <c r="J12" s="37">
        <f>H12*0.5</f>
        <v>23580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 t="s">
        <v>113</v>
      </c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"&amp;MIN(F21:F70)&amp;" до "&amp;MAX(F21:F70)</f>
        <v>Цена от 6480 до 324000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19440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25920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32400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38880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45360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51840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58320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64800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71280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77760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84240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90720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103680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110160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116640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129600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136080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142560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149040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155520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162000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168480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174960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181440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187920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194400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200880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207360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213840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220320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226800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233280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239760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246240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252720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259200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265680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272160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278640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285120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291600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298080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304560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311040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317520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324000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1800 до 47520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4680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2520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47520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9360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31680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1800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1800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3600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5400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26640</v>
      </c>
      <c r="G81" s="68"/>
      <c r="H81" s="68"/>
      <c r="I81" s="68"/>
      <c r="J81" s="69"/>
    </row>
    <row r="82" spans="1:10" ht="24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180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3240 до 154800</v>
      </c>
      <c r="G84" s="206"/>
      <c r="H84" s="206"/>
      <c r="I84" s="206"/>
      <c r="J84" s="207"/>
    </row>
    <row r="85" spans="1:10" ht="24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28800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2880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7200</v>
      </c>
      <c r="G88" s="94"/>
      <c r="H88" s="94"/>
      <c r="I88" s="94"/>
      <c r="J88" s="95"/>
    </row>
    <row r="89" spans="1:10" ht="24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47520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67">
        <v>71280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95040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47520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57024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21420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33300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47700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103680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67">
        <v>31680</v>
      </c>
      <c r="G100" s="68"/>
      <c r="H100" s="68"/>
      <c r="I100" s="68"/>
      <c r="J100" s="69"/>
    </row>
    <row r="101" spans="1:10" ht="36" customHeight="1" x14ac:dyDescent="0.25">
      <c r="A101" s="7"/>
      <c r="B101" s="52" t="s">
        <v>170</v>
      </c>
      <c r="C101" s="96"/>
      <c r="D101" s="96"/>
      <c r="E101" s="97"/>
      <c r="F101" s="67">
        <v>26640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67">
        <v>154800</v>
      </c>
      <c r="G102" s="68"/>
      <c r="H102" s="68"/>
      <c r="I102" s="68"/>
      <c r="J102" s="69"/>
    </row>
    <row r="103" spans="1:10" ht="36" customHeight="1" x14ac:dyDescent="0.25">
      <c r="A103" s="7" t="s">
        <v>111</v>
      </c>
      <c r="B103" s="76" t="s">
        <v>172</v>
      </c>
      <c r="C103" s="77"/>
      <c r="D103" s="77"/>
      <c r="E103" s="54"/>
      <c r="F103" s="67">
        <v>52560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173</v>
      </c>
      <c r="C104" s="77"/>
      <c r="D104" s="77"/>
      <c r="E104" s="54"/>
      <c r="F104" s="67">
        <v>3060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67">
        <v>72000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67">
        <v>60030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67">
        <v>66960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67">
        <v>100080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67">
        <v>133200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67">
        <v>66960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84" t="s">
        <v>180</v>
      </c>
      <c r="C111" s="85"/>
      <c r="D111" s="85"/>
      <c r="E111" s="86"/>
      <c r="F111" s="93">
        <v>80352</v>
      </c>
      <c r="G111" s="94"/>
      <c r="H111" s="94"/>
      <c r="I111" s="94"/>
      <c r="J111" s="95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67">
        <v>30240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67">
        <v>46800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67">
        <v>66960</v>
      </c>
      <c r="G114" s="68"/>
      <c r="H114" s="68"/>
      <c r="I114" s="68"/>
      <c r="J114" s="69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67">
        <v>5040</v>
      </c>
      <c r="G115" s="68"/>
      <c r="H115" s="68"/>
      <c r="I115" s="68"/>
      <c r="J115" s="69"/>
    </row>
    <row r="116" spans="1:10" ht="36" customHeight="1" x14ac:dyDescent="0.25">
      <c r="A116" s="7" t="s">
        <v>113</v>
      </c>
      <c r="B116" s="76" t="s">
        <v>185</v>
      </c>
      <c r="C116" s="77"/>
      <c r="D116" s="77"/>
      <c r="E116" s="54"/>
      <c r="F116" s="67">
        <v>216720</v>
      </c>
      <c r="G116" s="68"/>
      <c r="H116" s="68"/>
      <c r="I116" s="68"/>
      <c r="J116" s="69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67">
        <v>74160</v>
      </c>
      <c r="G117" s="68"/>
      <c r="H117" s="68"/>
      <c r="I117" s="68"/>
      <c r="J117" s="69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6" t="s">
        <v>193</v>
      </c>
      <c r="C124" s="77"/>
      <c r="D124" s="77"/>
      <c r="E124" s="54"/>
      <c r="F124" s="211">
        <f>H124*1.2</f>
        <v>14256</v>
      </c>
      <c r="G124" s="212">
        <f>H124*1.1</f>
        <v>13068.000000000002</v>
      </c>
      <c r="H124" s="212">
        <v>11880</v>
      </c>
      <c r="I124" s="212">
        <f>H124*0.75</f>
        <v>8910</v>
      </c>
      <c r="J124" s="213">
        <f>H124*0.5</f>
        <v>5940</v>
      </c>
    </row>
    <row r="125" spans="1:10" ht="36" customHeight="1" x14ac:dyDescent="0.25">
      <c r="A125" s="7" t="s">
        <v>111</v>
      </c>
      <c r="B125" s="76" t="s">
        <v>194</v>
      </c>
      <c r="C125" s="77"/>
      <c r="D125" s="77"/>
      <c r="E125" s="54"/>
      <c r="F125" s="67">
        <v>11880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6" t="s">
        <v>195</v>
      </c>
      <c r="C126" s="77"/>
      <c r="D126" s="77"/>
      <c r="E126" s="54"/>
      <c r="F126" s="67">
        <v>15300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20736</v>
      </c>
      <c r="G127" s="212">
        <f>H127*1.1</f>
        <v>19008</v>
      </c>
      <c r="H127" s="212">
        <v>17280</v>
      </c>
      <c r="I127" s="212">
        <f>H127*0.75</f>
        <v>12960</v>
      </c>
      <c r="J127" s="213">
        <f>H127*0.5</f>
        <v>8640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17280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21600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11880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18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0.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7" customHeight="1" x14ac:dyDescent="0.25">
      <c r="A142" s="7" t="s">
        <v>113</v>
      </c>
      <c r="B142" s="126" t="s">
        <v>208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0.5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18" customHeight="1" x14ac:dyDescent="0.25">
      <c r="A144" s="7"/>
    </row>
  </sheetData>
  <sheetProtection selectLockedCells="1" selectUnlockedCells="1"/>
  <mergeCells count="266">
    <mergeCell ref="B138:E138"/>
    <mergeCell ref="F138:J138"/>
    <mergeCell ref="B140:J140"/>
    <mergeCell ref="B141:J141"/>
    <mergeCell ref="B142:J142"/>
    <mergeCell ref="B143:J143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321"/>
  <sheetViews>
    <sheetView view="pageBreakPreview" topLeftCell="B1" zoomScale="53" zoomScaleNormal="60" zoomScaleSheetLayoutView="53" workbookViewId="0">
      <pane ySplit="4" topLeftCell="A230" activePane="bottomLeft" state="frozen"/>
      <selection activeCell="N18" sqref="N18"/>
      <selection pane="bottomLeft" activeCell="A241" sqref="A241:XFD242"/>
    </sheetView>
  </sheetViews>
  <sheetFormatPr defaultColWidth="9.140625" defaultRowHeight="12.75" outlineLevelRow="1" x14ac:dyDescent="0.25"/>
  <cols>
    <col min="1" max="1" width="16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69422.399999999994</v>
      </c>
      <c r="G9" s="33">
        <f>H9*1.1</f>
        <v>63637.200000000004</v>
      </c>
      <c r="H9" s="33">
        <v>57852</v>
      </c>
      <c r="I9" s="33">
        <f>H9*0.75</f>
        <v>43389</v>
      </c>
      <c r="J9" s="33">
        <f>H9*0.5</f>
        <v>28926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97200</v>
      </c>
      <c r="G10" s="37">
        <f>H10*1.1</f>
        <v>89100</v>
      </c>
      <c r="H10" s="37">
        <v>81000</v>
      </c>
      <c r="I10" s="37">
        <f>H10*0.75</f>
        <v>60750</v>
      </c>
      <c r="J10" s="37">
        <f>H10*0.5</f>
        <v>40500</v>
      </c>
    </row>
    <row r="11" spans="1:10" ht="21.75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79768.800000000003</v>
      </c>
      <c r="G12" s="33">
        <f>H12*1.1</f>
        <v>73121.400000000009</v>
      </c>
      <c r="H12" s="33">
        <v>66474</v>
      </c>
      <c r="I12" s="33">
        <f>H12*0.75</f>
        <v>49855.5</v>
      </c>
      <c r="J12" s="33">
        <f>H12*0.5</f>
        <v>33237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111715.2</v>
      </c>
      <c r="G13" s="37">
        <f>H13*1.1</f>
        <v>102405.6</v>
      </c>
      <c r="H13" s="37">
        <v>93096</v>
      </c>
      <c r="I13" s="37">
        <f>H13*0.75</f>
        <v>69822</v>
      </c>
      <c r="J13" s="37">
        <f>H13*0.5</f>
        <v>46548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13680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19440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1314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"&amp;MIN(F22:F121)&amp;" до "&amp;MAX(F77:F121)</f>
        <v>Цена от 12456 до 1245600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12456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24912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37368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49824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62280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74736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87192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99648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112104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124560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137016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149472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161928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174384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186840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199296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211752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224208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236664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249120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261576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274032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286488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298944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311400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323856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336312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348768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361224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373680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386136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398592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411048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423504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435960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448416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460872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473328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485784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498240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510696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523152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535608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548064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560520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572976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585432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597888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610344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362</v>
      </c>
      <c r="C71" s="53"/>
      <c r="D71" s="53"/>
      <c r="E71" s="54"/>
      <c r="F71" s="67">
        <v>622800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366</v>
      </c>
      <c r="C72" s="53"/>
      <c r="D72" s="53"/>
      <c r="E72" s="54"/>
      <c r="F72" s="67">
        <v>635256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367</v>
      </c>
      <c r="C73" s="53"/>
      <c r="D73" s="53"/>
      <c r="E73" s="54"/>
      <c r="F73" s="67">
        <v>647712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368</v>
      </c>
      <c r="C74" s="53"/>
      <c r="D74" s="53"/>
      <c r="E74" s="54"/>
      <c r="F74" s="67">
        <v>660168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369</v>
      </c>
      <c r="C75" s="53"/>
      <c r="D75" s="53"/>
      <c r="E75" s="54"/>
      <c r="F75" s="67">
        <v>672624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370</v>
      </c>
      <c r="C76" s="53"/>
      <c r="D76" s="53"/>
      <c r="E76" s="54"/>
      <c r="F76" s="67">
        <v>685080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371</v>
      </c>
      <c r="C77" s="53"/>
      <c r="D77" s="53"/>
      <c r="E77" s="54"/>
      <c r="F77" s="67">
        <v>697536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372</v>
      </c>
      <c r="C78" s="53"/>
      <c r="D78" s="53"/>
      <c r="E78" s="54"/>
      <c r="F78" s="67">
        <v>709992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373</v>
      </c>
      <c r="C79" s="53"/>
      <c r="D79" s="53"/>
      <c r="E79" s="54"/>
      <c r="F79" s="67">
        <v>722448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374</v>
      </c>
      <c r="C80" s="53"/>
      <c r="D80" s="53"/>
      <c r="E80" s="54"/>
      <c r="F80" s="67">
        <v>734904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375</v>
      </c>
      <c r="C81" s="53"/>
      <c r="D81" s="53"/>
      <c r="E81" s="54"/>
      <c r="F81" s="67">
        <v>747360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376</v>
      </c>
      <c r="C82" s="53"/>
      <c r="D82" s="53"/>
      <c r="E82" s="54"/>
      <c r="F82" s="67">
        <v>759816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377</v>
      </c>
      <c r="C83" s="53"/>
      <c r="D83" s="53"/>
      <c r="E83" s="54"/>
      <c r="F83" s="67">
        <v>772272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378</v>
      </c>
      <c r="C84" s="53"/>
      <c r="D84" s="53"/>
      <c r="E84" s="54"/>
      <c r="F84" s="67">
        <v>784728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379</v>
      </c>
      <c r="C85" s="53"/>
      <c r="D85" s="53"/>
      <c r="E85" s="54"/>
      <c r="F85" s="67">
        <v>797184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380</v>
      </c>
      <c r="C86" s="53"/>
      <c r="D86" s="53"/>
      <c r="E86" s="54"/>
      <c r="F86" s="67">
        <v>809640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381</v>
      </c>
      <c r="C87" s="53"/>
      <c r="D87" s="53"/>
      <c r="E87" s="54"/>
      <c r="F87" s="67">
        <v>822096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382</v>
      </c>
      <c r="C88" s="53"/>
      <c r="D88" s="53"/>
      <c r="E88" s="54"/>
      <c r="F88" s="67">
        <v>834552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383</v>
      </c>
      <c r="C89" s="53"/>
      <c r="D89" s="53"/>
      <c r="E89" s="54"/>
      <c r="F89" s="67">
        <v>847008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384</v>
      </c>
      <c r="C90" s="53"/>
      <c r="D90" s="53"/>
      <c r="E90" s="54"/>
      <c r="F90" s="67">
        <v>859464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385</v>
      </c>
      <c r="C91" s="53"/>
      <c r="D91" s="53"/>
      <c r="E91" s="54"/>
      <c r="F91" s="67">
        <v>871920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386</v>
      </c>
      <c r="C92" s="53"/>
      <c r="D92" s="53"/>
      <c r="E92" s="54"/>
      <c r="F92" s="67">
        <v>884376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387</v>
      </c>
      <c r="C93" s="53"/>
      <c r="D93" s="53"/>
      <c r="E93" s="54"/>
      <c r="F93" s="67">
        <v>896832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388</v>
      </c>
      <c r="C94" s="53"/>
      <c r="D94" s="53"/>
      <c r="E94" s="54"/>
      <c r="F94" s="67">
        <v>909288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389</v>
      </c>
      <c r="C95" s="53"/>
      <c r="D95" s="53"/>
      <c r="E95" s="54"/>
      <c r="F95" s="67">
        <v>921744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390</v>
      </c>
      <c r="C96" s="53"/>
      <c r="D96" s="53"/>
      <c r="E96" s="54"/>
      <c r="F96" s="67">
        <v>934200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391</v>
      </c>
      <c r="C97" s="53"/>
      <c r="D97" s="53"/>
      <c r="E97" s="54"/>
      <c r="F97" s="67">
        <v>946656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392</v>
      </c>
      <c r="C98" s="53"/>
      <c r="D98" s="53"/>
      <c r="E98" s="54"/>
      <c r="F98" s="67">
        <v>959112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393</v>
      </c>
      <c r="C99" s="53"/>
      <c r="D99" s="53"/>
      <c r="E99" s="54"/>
      <c r="F99" s="67">
        <v>971568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394</v>
      </c>
      <c r="C100" s="53"/>
      <c r="D100" s="53"/>
      <c r="E100" s="54"/>
      <c r="F100" s="67">
        <v>984024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395</v>
      </c>
      <c r="C101" s="53"/>
      <c r="D101" s="53"/>
      <c r="E101" s="54"/>
      <c r="F101" s="67">
        <v>996480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396</v>
      </c>
      <c r="C102" s="53"/>
      <c r="D102" s="53"/>
      <c r="E102" s="54"/>
      <c r="F102" s="67">
        <v>1008936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397</v>
      </c>
      <c r="C103" s="53"/>
      <c r="D103" s="53"/>
      <c r="E103" s="54"/>
      <c r="F103" s="67">
        <v>1021392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398</v>
      </c>
      <c r="C104" s="53"/>
      <c r="D104" s="53"/>
      <c r="E104" s="54"/>
      <c r="F104" s="67">
        <v>1033848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399</v>
      </c>
      <c r="C105" s="53"/>
      <c r="D105" s="53"/>
      <c r="E105" s="54"/>
      <c r="F105" s="67">
        <v>1046304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400</v>
      </c>
      <c r="C106" s="53"/>
      <c r="D106" s="53"/>
      <c r="E106" s="54"/>
      <c r="F106" s="67">
        <v>1058760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401</v>
      </c>
      <c r="C107" s="53"/>
      <c r="D107" s="53"/>
      <c r="E107" s="54"/>
      <c r="F107" s="67">
        <v>1071216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402</v>
      </c>
      <c r="C108" s="53"/>
      <c r="D108" s="53"/>
      <c r="E108" s="54"/>
      <c r="F108" s="67">
        <v>1083672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403</v>
      </c>
      <c r="C109" s="53"/>
      <c r="D109" s="53"/>
      <c r="E109" s="54"/>
      <c r="F109" s="67">
        <v>1096128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404</v>
      </c>
      <c r="C110" s="53"/>
      <c r="D110" s="53"/>
      <c r="E110" s="54"/>
      <c r="F110" s="67">
        <v>1108584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405</v>
      </c>
      <c r="C111" s="53"/>
      <c r="D111" s="53"/>
      <c r="E111" s="54"/>
      <c r="F111" s="67">
        <v>1121040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406</v>
      </c>
      <c r="C112" s="53"/>
      <c r="D112" s="53"/>
      <c r="E112" s="54"/>
      <c r="F112" s="67">
        <v>1133496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407</v>
      </c>
      <c r="C113" s="53"/>
      <c r="D113" s="53"/>
      <c r="E113" s="54"/>
      <c r="F113" s="67">
        <v>1145952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408</v>
      </c>
      <c r="C114" s="53"/>
      <c r="D114" s="53"/>
      <c r="E114" s="54"/>
      <c r="F114" s="67">
        <v>1158408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409</v>
      </c>
      <c r="C115" s="53"/>
      <c r="D115" s="53"/>
      <c r="E115" s="54"/>
      <c r="F115" s="67">
        <v>1170864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410</v>
      </c>
      <c r="C116" s="53"/>
      <c r="D116" s="53"/>
      <c r="E116" s="54"/>
      <c r="F116" s="67">
        <v>1183320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411</v>
      </c>
      <c r="C117" s="53"/>
      <c r="D117" s="53"/>
      <c r="E117" s="54"/>
      <c r="F117" s="67">
        <v>1195776</v>
      </c>
      <c r="G117" s="68"/>
      <c r="H117" s="68"/>
      <c r="I117" s="68"/>
      <c r="J117" s="69"/>
    </row>
    <row r="118" spans="1:10" ht="36" customHeight="1" outlineLevel="1" x14ac:dyDescent="0.25">
      <c r="A118" s="7"/>
      <c r="B118" s="52" t="s">
        <v>412</v>
      </c>
      <c r="C118" s="53"/>
      <c r="D118" s="53"/>
      <c r="E118" s="54"/>
      <c r="F118" s="67">
        <v>1208232</v>
      </c>
      <c r="G118" s="68"/>
      <c r="H118" s="68"/>
      <c r="I118" s="68"/>
      <c r="J118" s="69"/>
    </row>
    <row r="119" spans="1:10" ht="36" customHeight="1" outlineLevel="1" x14ac:dyDescent="0.25">
      <c r="A119" s="7"/>
      <c r="B119" s="52" t="s">
        <v>413</v>
      </c>
      <c r="C119" s="53"/>
      <c r="D119" s="53"/>
      <c r="E119" s="54"/>
      <c r="F119" s="67">
        <v>1220688</v>
      </c>
      <c r="G119" s="68"/>
      <c r="H119" s="68"/>
      <c r="I119" s="68"/>
      <c r="J119" s="69"/>
    </row>
    <row r="120" spans="1:10" ht="36" customHeight="1" outlineLevel="1" x14ac:dyDescent="0.25">
      <c r="A120" s="7"/>
      <c r="B120" s="52" t="s">
        <v>414</v>
      </c>
      <c r="C120" s="53"/>
      <c r="D120" s="53"/>
      <c r="E120" s="54"/>
      <c r="F120" s="67">
        <v>1233144</v>
      </c>
      <c r="G120" s="68"/>
      <c r="H120" s="68"/>
      <c r="I120" s="68"/>
      <c r="J120" s="69"/>
    </row>
    <row r="121" spans="1:10" ht="36" customHeight="1" outlineLevel="1" thickBot="1" x14ac:dyDescent="0.3">
      <c r="A121" s="7"/>
      <c r="B121" s="52" t="s">
        <v>415</v>
      </c>
      <c r="C121" s="53"/>
      <c r="D121" s="53"/>
      <c r="E121" s="54"/>
      <c r="F121" s="67">
        <v>1245600</v>
      </c>
      <c r="G121" s="68"/>
      <c r="H121" s="68"/>
      <c r="I121" s="68"/>
      <c r="J121" s="69"/>
    </row>
    <row r="122" spans="1:10" ht="30" customHeight="1" thickBot="1" x14ac:dyDescent="0.4">
      <c r="A122" s="361" t="s">
        <v>267</v>
      </c>
      <c r="B122" s="362"/>
      <c r="C122" s="363"/>
      <c r="D122" s="363"/>
      <c r="E122" s="363"/>
      <c r="F122" s="177" t="s">
        <v>267</v>
      </c>
      <c r="G122" s="203"/>
      <c r="H122" s="203"/>
      <c r="I122" s="203"/>
      <c r="J122" s="204"/>
    </row>
    <row r="123" spans="1:10" ht="36" customHeight="1" thickBot="1" x14ac:dyDescent="0.3">
      <c r="A123" s="7" t="s">
        <v>111</v>
      </c>
      <c r="B123" s="30" t="s">
        <v>268</v>
      </c>
      <c r="C123" s="31"/>
      <c r="D123" s="31"/>
      <c r="E123" s="32"/>
      <c r="F123" s="33">
        <f>H123*1.2</f>
        <v>69422.399999999994</v>
      </c>
      <c r="G123" s="33">
        <f>H123*1.1</f>
        <v>63637.200000000004</v>
      </c>
      <c r="H123" s="33">
        <v>57852</v>
      </c>
      <c r="I123" s="33">
        <f>H123*0.75</f>
        <v>43389</v>
      </c>
      <c r="J123" s="33">
        <f>H123*0.5</f>
        <v>28926</v>
      </c>
    </row>
    <row r="124" spans="1:10" ht="34.5" customHeight="1" thickBot="1" x14ac:dyDescent="0.3">
      <c r="A124" s="7"/>
      <c r="B124" s="27"/>
      <c r="C124" s="38"/>
      <c r="D124" s="38"/>
      <c r="E124" s="39"/>
      <c r="F124" s="177" t="s">
        <v>267</v>
      </c>
      <c r="G124" s="203"/>
      <c r="H124" s="203"/>
      <c r="I124" s="203"/>
      <c r="J124" s="204"/>
    </row>
    <row r="125" spans="1:10" ht="36" customHeight="1" thickBot="1" x14ac:dyDescent="0.3">
      <c r="A125" s="7" t="s">
        <v>111</v>
      </c>
      <c r="B125" s="30" t="s">
        <v>269</v>
      </c>
      <c r="C125" s="31"/>
      <c r="D125" s="31"/>
      <c r="E125" s="32"/>
      <c r="F125" s="33">
        <f>H125*1.2</f>
        <v>79768.800000000003</v>
      </c>
      <c r="G125" s="33">
        <f>H125*1.1</f>
        <v>73121.400000000009</v>
      </c>
      <c r="H125" s="33">
        <v>66474</v>
      </c>
      <c r="I125" s="33">
        <f>H125*0.75</f>
        <v>49855.5</v>
      </c>
      <c r="J125" s="33">
        <f>H125*0.5</f>
        <v>33237</v>
      </c>
    </row>
    <row r="126" spans="1:10" ht="24" customHeight="1" thickBot="1" x14ac:dyDescent="0.3">
      <c r="A126" s="7"/>
      <c r="B126" s="27"/>
      <c r="C126" s="28"/>
      <c r="D126" s="28"/>
      <c r="E126" s="29"/>
      <c r="F126" s="177" t="s">
        <v>267</v>
      </c>
      <c r="G126" s="203"/>
      <c r="H126" s="203"/>
      <c r="I126" s="203"/>
      <c r="J126" s="204"/>
    </row>
    <row r="127" spans="1:10" ht="36" customHeight="1" thickBot="1" x14ac:dyDescent="0.3">
      <c r="A127" s="7" t="s">
        <v>111</v>
      </c>
      <c r="B127" s="52" t="s">
        <v>270</v>
      </c>
      <c r="C127" s="53"/>
      <c r="D127" s="53"/>
      <c r="E127" s="54"/>
      <c r="F127" s="182">
        <v>1314</v>
      </c>
      <c r="G127" s="364"/>
      <c r="H127" s="364"/>
      <c r="I127" s="364"/>
      <c r="J127" s="365"/>
    </row>
    <row r="128" spans="1:10" ht="30" customHeight="1" thickBot="1" x14ac:dyDescent="0.3">
      <c r="A128" s="177"/>
      <c r="B128" s="203"/>
      <c r="C128" s="203"/>
      <c r="D128" s="203"/>
      <c r="E128" s="204"/>
      <c r="F128" s="177" t="s">
        <v>267</v>
      </c>
      <c r="G128" s="203"/>
      <c r="H128" s="203"/>
      <c r="I128" s="203"/>
      <c r="J128" s="204"/>
    </row>
    <row r="129" spans="1:10" ht="36" customHeight="1" thickBot="1" x14ac:dyDescent="0.3">
      <c r="A129" s="7"/>
      <c r="B129" s="61" t="s">
        <v>121</v>
      </c>
      <c r="C129" s="62"/>
      <c r="D129" s="62"/>
      <c r="E129" s="63"/>
      <c r="F129" s="366" t="str">
        <f>"Цена от "&amp;MIN(F130:F154)&amp;" до "&amp;MAX(F130:F154)</f>
        <v>Цена от 12456 до 311400</v>
      </c>
      <c r="G129" s="367"/>
      <c r="H129" s="367"/>
      <c r="I129" s="367"/>
      <c r="J129" s="368"/>
    </row>
    <row r="130" spans="1:10" ht="36" customHeight="1" outlineLevel="1" x14ac:dyDescent="0.25">
      <c r="A130" s="7"/>
      <c r="B130" s="52" t="s">
        <v>271</v>
      </c>
      <c r="C130" s="53"/>
      <c r="D130" s="53"/>
      <c r="E130" s="53"/>
      <c r="F130" s="143">
        <v>12456</v>
      </c>
      <c r="G130" s="144"/>
      <c r="H130" s="144"/>
      <c r="I130" s="144"/>
      <c r="J130" s="145"/>
    </row>
    <row r="131" spans="1:10" ht="36" customHeight="1" outlineLevel="1" x14ac:dyDescent="0.25">
      <c r="A131" s="7"/>
      <c r="B131" s="52" t="s">
        <v>272</v>
      </c>
      <c r="C131" s="53"/>
      <c r="D131" s="53"/>
      <c r="E131" s="53"/>
      <c r="F131" s="58">
        <v>24912</v>
      </c>
      <c r="G131" s="59"/>
      <c r="H131" s="59"/>
      <c r="I131" s="59"/>
      <c r="J131" s="60"/>
    </row>
    <row r="132" spans="1:10" ht="36" customHeight="1" outlineLevel="1" x14ac:dyDescent="0.25">
      <c r="A132" s="7"/>
      <c r="B132" s="52" t="s">
        <v>273</v>
      </c>
      <c r="C132" s="53"/>
      <c r="D132" s="53"/>
      <c r="E132" s="53"/>
      <c r="F132" s="58">
        <v>37368</v>
      </c>
      <c r="G132" s="59"/>
      <c r="H132" s="59"/>
      <c r="I132" s="59"/>
      <c r="J132" s="60"/>
    </row>
    <row r="133" spans="1:10" ht="36" customHeight="1" outlineLevel="1" x14ac:dyDescent="0.25">
      <c r="A133" s="7"/>
      <c r="B133" s="52" t="s">
        <v>274</v>
      </c>
      <c r="C133" s="53"/>
      <c r="D133" s="53"/>
      <c r="E133" s="53"/>
      <c r="F133" s="58">
        <v>49824</v>
      </c>
      <c r="G133" s="59"/>
      <c r="H133" s="59"/>
      <c r="I133" s="59"/>
      <c r="J133" s="60"/>
    </row>
    <row r="134" spans="1:10" ht="36" customHeight="1" outlineLevel="1" x14ac:dyDescent="0.25">
      <c r="A134" s="7"/>
      <c r="B134" s="52" t="s">
        <v>275</v>
      </c>
      <c r="C134" s="53"/>
      <c r="D134" s="53"/>
      <c r="E134" s="53"/>
      <c r="F134" s="58">
        <v>62280</v>
      </c>
      <c r="G134" s="59"/>
      <c r="H134" s="59"/>
      <c r="I134" s="59"/>
      <c r="J134" s="60"/>
    </row>
    <row r="135" spans="1:10" ht="36" customHeight="1" outlineLevel="1" x14ac:dyDescent="0.25">
      <c r="A135" s="7"/>
      <c r="B135" s="52" t="s">
        <v>276</v>
      </c>
      <c r="C135" s="53"/>
      <c r="D135" s="53"/>
      <c r="E135" s="53"/>
      <c r="F135" s="58">
        <v>74736</v>
      </c>
      <c r="G135" s="59"/>
      <c r="H135" s="59"/>
      <c r="I135" s="59"/>
      <c r="J135" s="60"/>
    </row>
    <row r="136" spans="1:10" ht="36" customHeight="1" outlineLevel="1" x14ac:dyDescent="0.25">
      <c r="A136" s="7"/>
      <c r="B136" s="52" t="s">
        <v>277</v>
      </c>
      <c r="C136" s="53"/>
      <c r="D136" s="53"/>
      <c r="E136" s="53"/>
      <c r="F136" s="58">
        <v>87192</v>
      </c>
      <c r="G136" s="59"/>
      <c r="H136" s="59"/>
      <c r="I136" s="59"/>
      <c r="J136" s="60"/>
    </row>
    <row r="137" spans="1:10" ht="36" customHeight="1" outlineLevel="1" x14ac:dyDescent="0.25">
      <c r="A137" s="7"/>
      <c r="B137" s="52" t="s">
        <v>278</v>
      </c>
      <c r="C137" s="53"/>
      <c r="D137" s="53"/>
      <c r="E137" s="53"/>
      <c r="F137" s="58">
        <v>99648</v>
      </c>
      <c r="G137" s="59"/>
      <c r="H137" s="59"/>
      <c r="I137" s="59"/>
      <c r="J137" s="60"/>
    </row>
    <row r="138" spans="1:10" ht="36" customHeight="1" outlineLevel="1" x14ac:dyDescent="0.25">
      <c r="A138" s="7"/>
      <c r="B138" s="52" t="s">
        <v>279</v>
      </c>
      <c r="C138" s="53"/>
      <c r="D138" s="53"/>
      <c r="E138" s="53"/>
      <c r="F138" s="58">
        <v>112104</v>
      </c>
      <c r="G138" s="59"/>
      <c r="H138" s="59"/>
      <c r="I138" s="59"/>
      <c r="J138" s="60"/>
    </row>
    <row r="139" spans="1:10" ht="36" customHeight="1" outlineLevel="1" x14ac:dyDescent="0.25">
      <c r="A139" s="7"/>
      <c r="B139" s="52" t="s">
        <v>280</v>
      </c>
      <c r="C139" s="53"/>
      <c r="D139" s="53"/>
      <c r="E139" s="53"/>
      <c r="F139" s="58">
        <v>124560</v>
      </c>
      <c r="G139" s="59"/>
      <c r="H139" s="59"/>
      <c r="I139" s="59"/>
      <c r="J139" s="60"/>
    </row>
    <row r="140" spans="1:10" ht="36" customHeight="1" outlineLevel="1" x14ac:dyDescent="0.25">
      <c r="A140" s="7"/>
      <c r="B140" s="52" t="s">
        <v>281</v>
      </c>
      <c r="C140" s="53"/>
      <c r="D140" s="53"/>
      <c r="E140" s="53"/>
      <c r="F140" s="58">
        <v>137016</v>
      </c>
      <c r="G140" s="59"/>
      <c r="H140" s="59"/>
      <c r="I140" s="59"/>
      <c r="J140" s="60"/>
    </row>
    <row r="141" spans="1:10" ht="36" customHeight="1" outlineLevel="1" x14ac:dyDescent="0.25">
      <c r="A141" s="7"/>
      <c r="B141" s="52" t="s">
        <v>282</v>
      </c>
      <c r="C141" s="53"/>
      <c r="D141" s="53"/>
      <c r="E141" s="53"/>
      <c r="F141" s="58">
        <v>149472</v>
      </c>
      <c r="G141" s="59"/>
      <c r="H141" s="59"/>
      <c r="I141" s="59"/>
      <c r="J141" s="60"/>
    </row>
    <row r="142" spans="1:10" ht="36" customHeight="1" outlineLevel="1" x14ac:dyDescent="0.25">
      <c r="A142" s="7"/>
      <c r="B142" s="52" t="s">
        <v>283</v>
      </c>
      <c r="C142" s="53"/>
      <c r="D142" s="53"/>
      <c r="E142" s="53"/>
      <c r="F142" s="58">
        <v>161928</v>
      </c>
      <c r="G142" s="59"/>
      <c r="H142" s="59"/>
      <c r="I142" s="59"/>
      <c r="J142" s="60"/>
    </row>
    <row r="143" spans="1:10" ht="36" customHeight="1" outlineLevel="1" x14ac:dyDescent="0.25">
      <c r="A143" s="7"/>
      <c r="B143" s="52" t="s">
        <v>284</v>
      </c>
      <c r="C143" s="53"/>
      <c r="D143" s="53"/>
      <c r="E143" s="53"/>
      <c r="F143" s="58">
        <v>174384</v>
      </c>
      <c r="G143" s="59"/>
      <c r="H143" s="59"/>
      <c r="I143" s="59"/>
      <c r="J143" s="60"/>
    </row>
    <row r="144" spans="1:10" ht="36" customHeight="1" outlineLevel="1" x14ac:dyDescent="0.25">
      <c r="A144" s="7"/>
      <c r="B144" s="52" t="s">
        <v>285</v>
      </c>
      <c r="C144" s="53"/>
      <c r="D144" s="53"/>
      <c r="E144" s="53"/>
      <c r="F144" s="58">
        <v>186840</v>
      </c>
      <c r="G144" s="59"/>
      <c r="H144" s="59"/>
      <c r="I144" s="59"/>
      <c r="J144" s="60"/>
    </row>
    <row r="145" spans="1:10" ht="36" customHeight="1" outlineLevel="1" x14ac:dyDescent="0.25">
      <c r="A145" s="7"/>
      <c r="B145" s="52" t="s">
        <v>286</v>
      </c>
      <c r="C145" s="53"/>
      <c r="D145" s="53"/>
      <c r="E145" s="53"/>
      <c r="F145" s="58">
        <v>199296</v>
      </c>
      <c r="G145" s="59"/>
      <c r="H145" s="59"/>
      <c r="I145" s="59"/>
      <c r="J145" s="60"/>
    </row>
    <row r="146" spans="1:10" ht="36" customHeight="1" outlineLevel="1" x14ac:dyDescent="0.25">
      <c r="A146" s="7"/>
      <c r="B146" s="52" t="s">
        <v>287</v>
      </c>
      <c r="C146" s="53"/>
      <c r="D146" s="53"/>
      <c r="E146" s="53"/>
      <c r="F146" s="58">
        <v>211752</v>
      </c>
      <c r="G146" s="59"/>
      <c r="H146" s="59"/>
      <c r="I146" s="59"/>
      <c r="J146" s="60"/>
    </row>
    <row r="147" spans="1:10" ht="36" customHeight="1" outlineLevel="1" x14ac:dyDescent="0.25">
      <c r="A147" s="7"/>
      <c r="B147" s="52" t="s">
        <v>288</v>
      </c>
      <c r="C147" s="53"/>
      <c r="D147" s="53"/>
      <c r="E147" s="53"/>
      <c r="F147" s="58">
        <v>224208</v>
      </c>
      <c r="G147" s="59"/>
      <c r="H147" s="59"/>
      <c r="I147" s="59"/>
      <c r="J147" s="60"/>
    </row>
    <row r="148" spans="1:10" ht="36" customHeight="1" outlineLevel="1" x14ac:dyDescent="0.25">
      <c r="A148" s="7"/>
      <c r="B148" s="52" t="s">
        <v>289</v>
      </c>
      <c r="C148" s="53"/>
      <c r="D148" s="53"/>
      <c r="E148" s="53"/>
      <c r="F148" s="58">
        <v>236664</v>
      </c>
      <c r="G148" s="59"/>
      <c r="H148" s="59"/>
      <c r="I148" s="59"/>
      <c r="J148" s="60"/>
    </row>
    <row r="149" spans="1:10" ht="36" customHeight="1" outlineLevel="1" x14ac:dyDescent="0.25">
      <c r="A149" s="7"/>
      <c r="B149" s="52" t="s">
        <v>290</v>
      </c>
      <c r="C149" s="53"/>
      <c r="D149" s="53"/>
      <c r="E149" s="53"/>
      <c r="F149" s="58">
        <v>249120</v>
      </c>
      <c r="G149" s="59"/>
      <c r="H149" s="59"/>
      <c r="I149" s="59"/>
      <c r="J149" s="60"/>
    </row>
    <row r="150" spans="1:10" ht="36" customHeight="1" outlineLevel="1" x14ac:dyDescent="0.25">
      <c r="A150" s="7"/>
      <c r="B150" s="52" t="s">
        <v>291</v>
      </c>
      <c r="C150" s="53"/>
      <c r="D150" s="53"/>
      <c r="E150" s="53"/>
      <c r="F150" s="58">
        <v>261576</v>
      </c>
      <c r="G150" s="59"/>
      <c r="H150" s="59"/>
      <c r="I150" s="59"/>
      <c r="J150" s="60"/>
    </row>
    <row r="151" spans="1:10" ht="36" customHeight="1" outlineLevel="1" x14ac:dyDescent="0.25">
      <c r="A151" s="7"/>
      <c r="B151" s="52" t="s">
        <v>292</v>
      </c>
      <c r="C151" s="53"/>
      <c r="D151" s="53"/>
      <c r="E151" s="53"/>
      <c r="F151" s="58">
        <v>274032</v>
      </c>
      <c r="G151" s="59"/>
      <c r="H151" s="59"/>
      <c r="I151" s="59"/>
      <c r="J151" s="60"/>
    </row>
    <row r="152" spans="1:10" ht="36" customHeight="1" outlineLevel="1" x14ac:dyDescent="0.25">
      <c r="A152" s="7"/>
      <c r="B152" s="52" t="s">
        <v>293</v>
      </c>
      <c r="C152" s="53"/>
      <c r="D152" s="53"/>
      <c r="E152" s="53"/>
      <c r="F152" s="58">
        <v>286488</v>
      </c>
      <c r="G152" s="59"/>
      <c r="H152" s="59"/>
      <c r="I152" s="59"/>
      <c r="J152" s="60"/>
    </row>
    <row r="153" spans="1:10" ht="36" customHeight="1" outlineLevel="1" x14ac:dyDescent="0.25">
      <c r="A153" s="7"/>
      <c r="B153" s="52" t="s">
        <v>294</v>
      </c>
      <c r="C153" s="53"/>
      <c r="D153" s="53"/>
      <c r="E153" s="53"/>
      <c r="F153" s="58">
        <v>298944</v>
      </c>
      <c r="G153" s="59"/>
      <c r="H153" s="59"/>
      <c r="I153" s="59"/>
      <c r="J153" s="60"/>
    </row>
    <row r="154" spans="1:10" ht="36" customHeight="1" outlineLevel="1" x14ac:dyDescent="0.25">
      <c r="A154" s="7"/>
      <c r="B154" s="52" t="s">
        <v>295</v>
      </c>
      <c r="C154" s="53"/>
      <c r="D154" s="53"/>
      <c r="E154" s="53"/>
      <c r="F154" s="58">
        <v>311400</v>
      </c>
      <c r="G154" s="59"/>
      <c r="H154" s="59"/>
      <c r="I154" s="59"/>
      <c r="J154" s="60"/>
    </row>
    <row r="155" spans="1:10" ht="36" customHeight="1" outlineLevel="1" x14ac:dyDescent="0.25">
      <c r="A155" s="7"/>
      <c r="B155" s="52" t="s">
        <v>296</v>
      </c>
      <c r="C155" s="53"/>
      <c r="D155" s="53"/>
      <c r="E155" s="53"/>
      <c r="F155" s="58">
        <v>323856</v>
      </c>
      <c r="G155" s="59"/>
      <c r="H155" s="59"/>
      <c r="I155" s="59"/>
      <c r="J155" s="60"/>
    </row>
    <row r="156" spans="1:10" ht="36" customHeight="1" outlineLevel="1" x14ac:dyDescent="0.25">
      <c r="A156" s="7"/>
      <c r="B156" s="52" t="s">
        <v>297</v>
      </c>
      <c r="C156" s="53"/>
      <c r="D156" s="53"/>
      <c r="E156" s="53"/>
      <c r="F156" s="58">
        <v>336312</v>
      </c>
      <c r="G156" s="59"/>
      <c r="H156" s="59"/>
      <c r="I156" s="59"/>
      <c r="J156" s="60"/>
    </row>
    <row r="157" spans="1:10" ht="36" customHeight="1" outlineLevel="1" x14ac:dyDescent="0.25">
      <c r="A157" s="7"/>
      <c r="B157" s="52" t="s">
        <v>298</v>
      </c>
      <c r="C157" s="53"/>
      <c r="D157" s="53"/>
      <c r="E157" s="53"/>
      <c r="F157" s="58">
        <v>348768</v>
      </c>
      <c r="G157" s="59"/>
      <c r="H157" s="59"/>
      <c r="I157" s="59"/>
      <c r="J157" s="60"/>
    </row>
    <row r="158" spans="1:10" ht="36" customHeight="1" outlineLevel="1" x14ac:dyDescent="0.25">
      <c r="A158" s="7"/>
      <c r="B158" s="52" t="s">
        <v>299</v>
      </c>
      <c r="C158" s="53"/>
      <c r="D158" s="53"/>
      <c r="E158" s="53"/>
      <c r="F158" s="58">
        <v>361224</v>
      </c>
      <c r="G158" s="59"/>
      <c r="H158" s="59"/>
      <c r="I158" s="59"/>
      <c r="J158" s="60"/>
    </row>
    <row r="159" spans="1:10" ht="36" customHeight="1" outlineLevel="1" x14ac:dyDescent="0.25">
      <c r="A159" s="7"/>
      <c r="B159" s="52" t="s">
        <v>300</v>
      </c>
      <c r="C159" s="53"/>
      <c r="D159" s="53"/>
      <c r="E159" s="53"/>
      <c r="F159" s="58">
        <v>373680</v>
      </c>
      <c r="G159" s="59"/>
      <c r="H159" s="59"/>
      <c r="I159" s="59"/>
      <c r="J159" s="60"/>
    </row>
    <row r="160" spans="1:10" ht="36" customHeight="1" outlineLevel="1" x14ac:dyDescent="0.25">
      <c r="A160" s="7"/>
      <c r="B160" s="52" t="s">
        <v>301</v>
      </c>
      <c r="C160" s="53"/>
      <c r="D160" s="53"/>
      <c r="E160" s="53"/>
      <c r="F160" s="58">
        <v>386136</v>
      </c>
      <c r="G160" s="59"/>
      <c r="H160" s="59"/>
      <c r="I160" s="59"/>
      <c r="J160" s="60"/>
    </row>
    <row r="161" spans="1:10" ht="36" customHeight="1" outlineLevel="1" x14ac:dyDescent="0.25">
      <c r="A161" s="7"/>
      <c r="B161" s="52" t="s">
        <v>302</v>
      </c>
      <c r="C161" s="53"/>
      <c r="D161" s="53"/>
      <c r="E161" s="53"/>
      <c r="F161" s="58">
        <v>398592</v>
      </c>
      <c r="G161" s="59"/>
      <c r="H161" s="59"/>
      <c r="I161" s="59"/>
      <c r="J161" s="60"/>
    </row>
    <row r="162" spans="1:10" ht="36" customHeight="1" outlineLevel="1" x14ac:dyDescent="0.25">
      <c r="A162" s="7"/>
      <c r="B162" s="52" t="s">
        <v>303</v>
      </c>
      <c r="C162" s="53"/>
      <c r="D162" s="53"/>
      <c r="E162" s="53"/>
      <c r="F162" s="58">
        <v>411048</v>
      </c>
      <c r="G162" s="59"/>
      <c r="H162" s="59"/>
      <c r="I162" s="59"/>
      <c r="J162" s="60"/>
    </row>
    <row r="163" spans="1:10" ht="36" customHeight="1" outlineLevel="1" x14ac:dyDescent="0.25">
      <c r="A163" s="7"/>
      <c r="B163" s="52" t="s">
        <v>304</v>
      </c>
      <c r="C163" s="53"/>
      <c r="D163" s="53"/>
      <c r="E163" s="53"/>
      <c r="F163" s="58">
        <v>423504</v>
      </c>
      <c r="G163" s="59"/>
      <c r="H163" s="59"/>
      <c r="I163" s="59"/>
      <c r="J163" s="60"/>
    </row>
    <row r="164" spans="1:10" ht="36" customHeight="1" outlineLevel="1" x14ac:dyDescent="0.25">
      <c r="A164" s="7"/>
      <c r="B164" s="52" t="s">
        <v>305</v>
      </c>
      <c r="C164" s="53"/>
      <c r="D164" s="53"/>
      <c r="E164" s="53"/>
      <c r="F164" s="58">
        <v>435960</v>
      </c>
      <c r="G164" s="59"/>
      <c r="H164" s="59"/>
      <c r="I164" s="59"/>
      <c r="J164" s="60"/>
    </row>
    <row r="165" spans="1:10" ht="36" customHeight="1" outlineLevel="1" x14ac:dyDescent="0.25">
      <c r="A165" s="7"/>
      <c r="B165" s="52" t="s">
        <v>306</v>
      </c>
      <c r="C165" s="53"/>
      <c r="D165" s="53"/>
      <c r="E165" s="53"/>
      <c r="F165" s="58">
        <v>448416</v>
      </c>
      <c r="G165" s="59"/>
      <c r="H165" s="59"/>
      <c r="I165" s="59"/>
      <c r="J165" s="60"/>
    </row>
    <row r="166" spans="1:10" ht="36" customHeight="1" outlineLevel="1" x14ac:dyDescent="0.25">
      <c r="A166" s="7"/>
      <c r="B166" s="52" t="s">
        <v>307</v>
      </c>
      <c r="C166" s="53"/>
      <c r="D166" s="53"/>
      <c r="E166" s="53"/>
      <c r="F166" s="58">
        <v>460872</v>
      </c>
      <c r="G166" s="59"/>
      <c r="H166" s="59"/>
      <c r="I166" s="59"/>
      <c r="J166" s="60"/>
    </row>
    <row r="167" spans="1:10" ht="36" customHeight="1" outlineLevel="1" x14ac:dyDescent="0.25">
      <c r="A167" s="7"/>
      <c r="B167" s="52" t="s">
        <v>308</v>
      </c>
      <c r="C167" s="53"/>
      <c r="D167" s="53"/>
      <c r="E167" s="53"/>
      <c r="F167" s="58">
        <v>473328</v>
      </c>
      <c r="G167" s="59"/>
      <c r="H167" s="59"/>
      <c r="I167" s="59"/>
      <c r="J167" s="60"/>
    </row>
    <row r="168" spans="1:10" ht="36" customHeight="1" outlineLevel="1" x14ac:dyDescent="0.25">
      <c r="A168" s="7"/>
      <c r="B168" s="52" t="s">
        <v>309</v>
      </c>
      <c r="C168" s="53"/>
      <c r="D168" s="53"/>
      <c r="E168" s="53"/>
      <c r="F168" s="58">
        <v>485784</v>
      </c>
      <c r="G168" s="59"/>
      <c r="H168" s="59"/>
      <c r="I168" s="59"/>
      <c r="J168" s="60"/>
    </row>
    <row r="169" spans="1:10" ht="36" customHeight="1" outlineLevel="1" x14ac:dyDescent="0.25">
      <c r="A169" s="7"/>
      <c r="B169" s="52" t="s">
        <v>310</v>
      </c>
      <c r="C169" s="53"/>
      <c r="D169" s="53"/>
      <c r="E169" s="53"/>
      <c r="F169" s="58">
        <v>498240</v>
      </c>
      <c r="G169" s="59"/>
      <c r="H169" s="59"/>
      <c r="I169" s="59"/>
      <c r="J169" s="60"/>
    </row>
    <row r="170" spans="1:10" ht="36" customHeight="1" outlineLevel="1" x14ac:dyDescent="0.25">
      <c r="A170" s="7"/>
      <c r="B170" s="52" t="s">
        <v>416</v>
      </c>
      <c r="C170" s="53"/>
      <c r="D170" s="53"/>
      <c r="E170" s="53"/>
      <c r="F170" s="58">
        <v>510696</v>
      </c>
      <c r="G170" s="59"/>
      <c r="H170" s="59"/>
      <c r="I170" s="59"/>
      <c r="J170" s="60"/>
    </row>
    <row r="171" spans="1:10" ht="36" customHeight="1" outlineLevel="1" x14ac:dyDescent="0.25">
      <c r="A171" s="7"/>
      <c r="B171" s="52" t="s">
        <v>417</v>
      </c>
      <c r="C171" s="53"/>
      <c r="D171" s="53"/>
      <c r="E171" s="53"/>
      <c r="F171" s="58">
        <v>523152</v>
      </c>
      <c r="G171" s="59"/>
      <c r="H171" s="59"/>
      <c r="I171" s="59"/>
      <c r="J171" s="60"/>
    </row>
    <row r="172" spans="1:10" ht="36" customHeight="1" outlineLevel="1" x14ac:dyDescent="0.25">
      <c r="A172" s="7"/>
      <c r="B172" s="52" t="s">
        <v>418</v>
      </c>
      <c r="C172" s="53"/>
      <c r="D172" s="53"/>
      <c r="E172" s="53"/>
      <c r="F172" s="58">
        <v>535608</v>
      </c>
      <c r="G172" s="59"/>
      <c r="H172" s="59"/>
      <c r="I172" s="59"/>
      <c r="J172" s="60"/>
    </row>
    <row r="173" spans="1:10" ht="36" customHeight="1" outlineLevel="1" x14ac:dyDescent="0.25">
      <c r="A173" s="7"/>
      <c r="B173" s="52" t="s">
        <v>419</v>
      </c>
      <c r="C173" s="53"/>
      <c r="D173" s="53"/>
      <c r="E173" s="53"/>
      <c r="F173" s="58">
        <v>548064</v>
      </c>
      <c r="G173" s="59"/>
      <c r="H173" s="59"/>
      <c r="I173" s="59"/>
      <c r="J173" s="60"/>
    </row>
    <row r="174" spans="1:10" ht="36" customHeight="1" outlineLevel="1" x14ac:dyDescent="0.25">
      <c r="A174" s="7"/>
      <c r="B174" s="52" t="s">
        <v>420</v>
      </c>
      <c r="C174" s="53"/>
      <c r="D174" s="53"/>
      <c r="E174" s="53"/>
      <c r="F174" s="58">
        <v>560520</v>
      </c>
      <c r="G174" s="59"/>
      <c r="H174" s="59"/>
      <c r="I174" s="59"/>
      <c r="J174" s="60"/>
    </row>
    <row r="175" spans="1:10" ht="36" customHeight="1" outlineLevel="1" x14ac:dyDescent="0.25">
      <c r="A175" s="7"/>
      <c r="B175" s="52" t="s">
        <v>421</v>
      </c>
      <c r="C175" s="53"/>
      <c r="D175" s="53"/>
      <c r="E175" s="53"/>
      <c r="F175" s="58">
        <v>572976</v>
      </c>
      <c r="G175" s="59"/>
      <c r="H175" s="59"/>
      <c r="I175" s="59"/>
      <c r="J175" s="60"/>
    </row>
    <row r="176" spans="1:10" ht="36" customHeight="1" outlineLevel="1" x14ac:dyDescent="0.25">
      <c r="A176" s="7"/>
      <c r="B176" s="52" t="s">
        <v>422</v>
      </c>
      <c r="C176" s="53"/>
      <c r="D176" s="53"/>
      <c r="E176" s="53"/>
      <c r="F176" s="58">
        <v>585432</v>
      </c>
      <c r="G176" s="59"/>
      <c r="H176" s="59"/>
      <c r="I176" s="59"/>
      <c r="J176" s="60"/>
    </row>
    <row r="177" spans="1:10" ht="36" customHeight="1" outlineLevel="1" x14ac:dyDescent="0.25">
      <c r="A177" s="7"/>
      <c r="B177" s="52" t="s">
        <v>423</v>
      </c>
      <c r="C177" s="53"/>
      <c r="D177" s="53"/>
      <c r="E177" s="53"/>
      <c r="F177" s="58">
        <v>597888</v>
      </c>
      <c r="G177" s="59"/>
      <c r="H177" s="59"/>
      <c r="I177" s="59"/>
      <c r="J177" s="60"/>
    </row>
    <row r="178" spans="1:10" ht="36" customHeight="1" outlineLevel="1" x14ac:dyDescent="0.25">
      <c r="A178" s="7"/>
      <c r="B178" s="52" t="s">
        <v>424</v>
      </c>
      <c r="C178" s="53"/>
      <c r="D178" s="53"/>
      <c r="E178" s="53"/>
      <c r="F178" s="58">
        <v>610344</v>
      </c>
      <c r="G178" s="59"/>
      <c r="H178" s="59"/>
      <c r="I178" s="59"/>
      <c r="J178" s="60"/>
    </row>
    <row r="179" spans="1:10" ht="36" customHeight="1" outlineLevel="1" x14ac:dyDescent="0.25">
      <c r="A179" s="7"/>
      <c r="B179" s="52" t="s">
        <v>425</v>
      </c>
      <c r="C179" s="53"/>
      <c r="D179" s="53"/>
      <c r="E179" s="53"/>
      <c r="F179" s="58">
        <v>622800</v>
      </c>
      <c r="G179" s="59"/>
      <c r="H179" s="59"/>
      <c r="I179" s="59"/>
      <c r="J179" s="60"/>
    </row>
    <row r="180" spans="1:10" ht="36" customHeight="1" outlineLevel="1" x14ac:dyDescent="0.25">
      <c r="A180" s="7"/>
      <c r="B180" s="52" t="s">
        <v>426</v>
      </c>
      <c r="C180" s="53"/>
      <c r="D180" s="53"/>
      <c r="E180" s="53"/>
      <c r="F180" s="58">
        <v>635256</v>
      </c>
      <c r="G180" s="59"/>
      <c r="H180" s="59"/>
      <c r="I180" s="59"/>
      <c r="J180" s="60"/>
    </row>
    <row r="181" spans="1:10" ht="36" customHeight="1" outlineLevel="1" x14ac:dyDescent="0.25">
      <c r="A181" s="7"/>
      <c r="B181" s="52" t="s">
        <v>427</v>
      </c>
      <c r="C181" s="53"/>
      <c r="D181" s="53"/>
      <c r="E181" s="53"/>
      <c r="F181" s="58">
        <v>647712</v>
      </c>
      <c r="G181" s="59"/>
      <c r="H181" s="59"/>
      <c r="I181" s="59"/>
      <c r="J181" s="60"/>
    </row>
    <row r="182" spans="1:10" ht="36" customHeight="1" outlineLevel="1" x14ac:dyDescent="0.25">
      <c r="A182" s="7"/>
      <c r="B182" s="52" t="s">
        <v>428</v>
      </c>
      <c r="C182" s="53"/>
      <c r="D182" s="53"/>
      <c r="E182" s="53"/>
      <c r="F182" s="58">
        <v>660168</v>
      </c>
      <c r="G182" s="59"/>
      <c r="H182" s="59"/>
      <c r="I182" s="59"/>
      <c r="J182" s="60"/>
    </row>
    <row r="183" spans="1:10" ht="36" customHeight="1" outlineLevel="1" x14ac:dyDescent="0.25">
      <c r="A183" s="7"/>
      <c r="B183" s="52" t="s">
        <v>429</v>
      </c>
      <c r="C183" s="53"/>
      <c r="D183" s="53"/>
      <c r="E183" s="53"/>
      <c r="F183" s="58">
        <v>672624</v>
      </c>
      <c r="G183" s="59"/>
      <c r="H183" s="59"/>
      <c r="I183" s="59"/>
      <c r="J183" s="60"/>
    </row>
    <row r="184" spans="1:10" ht="36" customHeight="1" outlineLevel="1" x14ac:dyDescent="0.25">
      <c r="A184" s="7"/>
      <c r="B184" s="52" t="s">
        <v>430</v>
      </c>
      <c r="C184" s="53"/>
      <c r="D184" s="53"/>
      <c r="E184" s="53"/>
      <c r="F184" s="58">
        <v>685080</v>
      </c>
      <c r="G184" s="59"/>
      <c r="H184" s="59"/>
      <c r="I184" s="59"/>
      <c r="J184" s="60"/>
    </row>
    <row r="185" spans="1:10" ht="36" customHeight="1" outlineLevel="1" x14ac:dyDescent="0.25">
      <c r="A185" s="7"/>
      <c r="B185" s="52" t="s">
        <v>431</v>
      </c>
      <c r="C185" s="53"/>
      <c r="D185" s="53"/>
      <c r="E185" s="53"/>
      <c r="F185" s="58">
        <v>697536</v>
      </c>
      <c r="G185" s="59"/>
      <c r="H185" s="59"/>
      <c r="I185" s="59"/>
      <c r="J185" s="60"/>
    </row>
    <row r="186" spans="1:10" ht="36" customHeight="1" outlineLevel="1" x14ac:dyDescent="0.25">
      <c r="A186" s="7"/>
      <c r="B186" s="52" t="s">
        <v>432</v>
      </c>
      <c r="C186" s="53"/>
      <c r="D186" s="53"/>
      <c r="E186" s="53"/>
      <c r="F186" s="58">
        <v>709992</v>
      </c>
      <c r="G186" s="59"/>
      <c r="H186" s="59"/>
      <c r="I186" s="59"/>
      <c r="J186" s="60"/>
    </row>
    <row r="187" spans="1:10" ht="36" customHeight="1" outlineLevel="1" x14ac:dyDescent="0.25">
      <c r="A187" s="7"/>
      <c r="B187" s="52" t="s">
        <v>433</v>
      </c>
      <c r="C187" s="53"/>
      <c r="D187" s="53"/>
      <c r="E187" s="53"/>
      <c r="F187" s="58">
        <v>722448</v>
      </c>
      <c r="G187" s="59"/>
      <c r="H187" s="59"/>
      <c r="I187" s="59"/>
      <c r="J187" s="60"/>
    </row>
    <row r="188" spans="1:10" ht="36" customHeight="1" outlineLevel="1" x14ac:dyDescent="0.25">
      <c r="A188" s="7"/>
      <c r="B188" s="52" t="s">
        <v>434</v>
      </c>
      <c r="C188" s="53"/>
      <c r="D188" s="53"/>
      <c r="E188" s="53"/>
      <c r="F188" s="58">
        <v>734904</v>
      </c>
      <c r="G188" s="59"/>
      <c r="H188" s="59"/>
      <c r="I188" s="59"/>
      <c r="J188" s="60"/>
    </row>
    <row r="189" spans="1:10" ht="36" customHeight="1" outlineLevel="1" x14ac:dyDescent="0.25">
      <c r="A189" s="7"/>
      <c r="B189" s="52" t="s">
        <v>435</v>
      </c>
      <c r="C189" s="53"/>
      <c r="D189" s="53"/>
      <c r="E189" s="53"/>
      <c r="F189" s="58">
        <v>747360</v>
      </c>
      <c r="G189" s="59"/>
      <c r="H189" s="59"/>
      <c r="I189" s="59"/>
      <c r="J189" s="60"/>
    </row>
    <row r="190" spans="1:10" ht="36" customHeight="1" outlineLevel="1" x14ac:dyDescent="0.25">
      <c r="A190" s="7"/>
      <c r="B190" s="52" t="s">
        <v>436</v>
      </c>
      <c r="C190" s="53"/>
      <c r="D190" s="53"/>
      <c r="E190" s="53"/>
      <c r="F190" s="58">
        <v>759816</v>
      </c>
      <c r="G190" s="59"/>
      <c r="H190" s="59"/>
      <c r="I190" s="59"/>
      <c r="J190" s="60"/>
    </row>
    <row r="191" spans="1:10" ht="36" customHeight="1" outlineLevel="1" x14ac:dyDescent="0.25">
      <c r="A191" s="7"/>
      <c r="B191" s="52" t="s">
        <v>437</v>
      </c>
      <c r="C191" s="53"/>
      <c r="D191" s="53"/>
      <c r="E191" s="53"/>
      <c r="F191" s="58">
        <v>772272</v>
      </c>
      <c r="G191" s="59"/>
      <c r="H191" s="59"/>
      <c r="I191" s="59"/>
      <c r="J191" s="60"/>
    </row>
    <row r="192" spans="1:10" ht="36" customHeight="1" outlineLevel="1" x14ac:dyDescent="0.25">
      <c r="A192" s="7"/>
      <c r="B192" s="52" t="s">
        <v>438</v>
      </c>
      <c r="C192" s="53"/>
      <c r="D192" s="53"/>
      <c r="E192" s="53"/>
      <c r="F192" s="58">
        <v>784728</v>
      </c>
      <c r="G192" s="59"/>
      <c r="H192" s="59"/>
      <c r="I192" s="59"/>
      <c r="J192" s="60"/>
    </row>
    <row r="193" spans="1:10" ht="36" customHeight="1" outlineLevel="1" x14ac:dyDescent="0.25">
      <c r="A193" s="7"/>
      <c r="B193" s="52" t="s">
        <v>439</v>
      </c>
      <c r="C193" s="53"/>
      <c r="D193" s="53"/>
      <c r="E193" s="53"/>
      <c r="F193" s="58">
        <v>797184</v>
      </c>
      <c r="G193" s="59"/>
      <c r="H193" s="59"/>
      <c r="I193" s="59"/>
      <c r="J193" s="60"/>
    </row>
    <row r="194" spans="1:10" ht="36" customHeight="1" outlineLevel="1" x14ac:dyDescent="0.25">
      <c r="A194" s="7"/>
      <c r="B194" s="52" t="s">
        <v>440</v>
      </c>
      <c r="C194" s="53"/>
      <c r="D194" s="53"/>
      <c r="E194" s="53"/>
      <c r="F194" s="58">
        <v>809640</v>
      </c>
      <c r="G194" s="59"/>
      <c r="H194" s="59"/>
      <c r="I194" s="59"/>
      <c r="J194" s="60"/>
    </row>
    <row r="195" spans="1:10" ht="36" customHeight="1" outlineLevel="1" x14ac:dyDescent="0.25">
      <c r="A195" s="7"/>
      <c r="B195" s="52" t="s">
        <v>441</v>
      </c>
      <c r="C195" s="53"/>
      <c r="D195" s="53"/>
      <c r="E195" s="53"/>
      <c r="F195" s="58">
        <v>822096</v>
      </c>
      <c r="G195" s="59"/>
      <c r="H195" s="59"/>
      <c r="I195" s="59"/>
      <c r="J195" s="60"/>
    </row>
    <row r="196" spans="1:10" ht="36" customHeight="1" outlineLevel="1" x14ac:dyDescent="0.25">
      <c r="A196" s="7"/>
      <c r="B196" s="52" t="s">
        <v>442</v>
      </c>
      <c r="C196" s="53"/>
      <c r="D196" s="53"/>
      <c r="E196" s="53"/>
      <c r="F196" s="58">
        <v>834552</v>
      </c>
      <c r="G196" s="59"/>
      <c r="H196" s="59"/>
      <c r="I196" s="59"/>
      <c r="J196" s="60"/>
    </row>
    <row r="197" spans="1:10" ht="36" customHeight="1" outlineLevel="1" x14ac:dyDescent="0.25">
      <c r="A197" s="7"/>
      <c r="B197" s="52" t="s">
        <v>443</v>
      </c>
      <c r="C197" s="53"/>
      <c r="D197" s="53"/>
      <c r="E197" s="53"/>
      <c r="F197" s="58">
        <v>847008</v>
      </c>
      <c r="G197" s="59"/>
      <c r="H197" s="59"/>
      <c r="I197" s="59"/>
      <c r="J197" s="60"/>
    </row>
    <row r="198" spans="1:10" ht="36" customHeight="1" outlineLevel="1" x14ac:dyDescent="0.25">
      <c r="A198" s="7"/>
      <c r="B198" s="52" t="s">
        <v>444</v>
      </c>
      <c r="C198" s="53"/>
      <c r="D198" s="53"/>
      <c r="E198" s="53"/>
      <c r="F198" s="58">
        <v>859464</v>
      </c>
      <c r="G198" s="59"/>
      <c r="H198" s="59"/>
      <c r="I198" s="59"/>
      <c r="J198" s="60"/>
    </row>
    <row r="199" spans="1:10" ht="36" customHeight="1" outlineLevel="1" x14ac:dyDescent="0.25">
      <c r="A199" s="7"/>
      <c r="B199" s="52" t="s">
        <v>445</v>
      </c>
      <c r="C199" s="53"/>
      <c r="D199" s="53"/>
      <c r="E199" s="53"/>
      <c r="F199" s="58">
        <v>871920</v>
      </c>
      <c r="G199" s="59"/>
      <c r="H199" s="59"/>
      <c r="I199" s="59"/>
      <c r="J199" s="60"/>
    </row>
    <row r="200" spans="1:10" ht="36" customHeight="1" outlineLevel="1" x14ac:dyDescent="0.25">
      <c r="A200" s="7"/>
      <c r="B200" s="52" t="s">
        <v>446</v>
      </c>
      <c r="C200" s="53"/>
      <c r="D200" s="53"/>
      <c r="E200" s="53"/>
      <c r="F200" s="58">
        <v>884376</v>
      </c>
      <c r="G200" s="59"/>
      <c r="H200" s="59"/>
      <c r="I200" s="59"/>
      <c r="J200" s="60"/>
    </row>
    <row r="201" spans="1:10" ht="36" customHeight="1" outlineLevel="1" x14ac:dyDescent="0.25">
      <c r="A201" s="7"/>
      <c r="B201" s="52" t="s">
        <v>447</v>
      </c>
      <c r="C201" s="53"/>
      <c r="D201" s="53"/>
      <c r="E201" s="53"/>
      <c r="F201" s="58">
        <v>896832</v>
      </c>
      <c r="G201" s="59"/>
      <c r="H201" s="59"/>
      <c r="I201" s="59"/>
      <c r="J201" s="60"/>
    </row>
    <row r="202" spans="1:10" ht="36" customHeight="1" outlineLevel="1" x14ac:dyDescent="0.25">
      <c r="A202" s="7"/>
      <c r="B202" s="52" t="s">
        <v>448</v>
      </c>
      <c r="C202" s="53"/>
      <c r="D202" s="53"/>
      <c r="E202" s="53"/>
      <c r="F202" s="58">
        <v>909288</v>
      </c>
      <c r="G202" s="59"/>
      <c r="H202" s="59"/>
      <c r="I202" s="59"/>
      <c r="J202" s="60"/>
    </row>
    <row r="203" spans="1:10" ht="36" customHeight="1" outlineLevel="1" x14ac:dyDescent="0.25">
      <c r="A203" s="7"/>
      <c r="B203" s="52" t="s">
        <v>449</v>
      </c>
      <c r="C203" s="53"/>
      <c r="D203" s="53"/>
      <c r="E203" s="53"/>
      <c r="F203" s="58">
        <v>921744</v>
      </c>
      <c r="G203" s="59"/>
      <c r="H203" s="59"/>
      <c r="I203" s="59"/>
      <c r="J203" s="60"/>
    </row>
    <row r="204" spans="1:10" ht="36" customHeight="1" outlineLevel="1" x14ac:dyDescent="0.25">
      <c r="A204" s="7"/>
      <c r="B204" s="52" t="s">
        <v>450</v>
      </c>
      <c r="C204" s="53"/>
      <c r="D204" s="53"/>
      <c r="E204" s="53"/>
      <c r="F204" s="58">
        <v>934200</v>
      </c>
      <c r="G204" s="59"/>
      <c r="H204" s="59"/>
      <c r="I204" s="59"/>
      <c r="J204" s="60"/>
    </row>
    <row r="205" spans="1:10" ht="36" customHeight="1" outlineLevel="1" x14ac:dyDescent="0.25">
      <c r="A205" s="7"/>
      <c r="B205" s="52" t="s">
        <v>451</v>
      </c>
      <c r="C205" s="53"/>
      <c r="D205" s="53"/>
      <c r="E205" s="53"/>
      <c r="F205" s="58">
        <v>946656</v>
      </c>
      <c r="G205" s="59"/>
      <c r="H205" s="59"/>
      <c r="I205" s="59"/>
      <c r="J205" s="60"/>
    </row>
    <row r="206" spans="1:10" ht="36" customHeight="1" outlineLevel="1" x14ac:dyDescent="0.25">
      <c r="A206" s="7"/>
      <c r="B206" s="52" t="s">
        <v>452</v>
      </c>
      <c r="C206" s="53"/>
      <c r="D206" s="53"/>
      <c r="E206" s="53"/>
      <c r="F206" s="58">
        <v>959112</v>
      </c>
      <c r="G206" s="59"/>
      <c r="H206" s="59"/>
      <c r="I206" s="59"/>
      <c r="J206" s="60"/>
    </row>
    <row r="207" spans="1:10" ht="36" customHeight="1" outlineLevel="1" x14ac:dyDescent="0.25">
      <c r="A207" s="7"/>
      <c r="B207" s="52" t="s">
        <v>453</v>
      </c>
      <c r="C207" s="53"/>
      <c r="D207" s="53"/>
      <c r="E207" s="53"/>
      <c r="F207" s="58">
        <v>971568</v>
      </c>
      <c r="G207" s="59"/>
      <c r="H207" s="59"/>
      <c r="I207" s="59"/>
      <c r="J207" s="60"/>
    </row>
    <row r="208" spans="1:10" ht="36" customHeight="1" outlineLevel="1" x14ac:dyDescent="0.25">
      <c r="A208" s="7"/>
      <c r="B208" s="52" t="s">
        <v>454</v>
      </c>
      <c r="C208" s="53"/>
      <c r="D208" s="53"/>
      <c r="E208" s="53"/>
      <c r="F208" s="58">
        <v>984024</v>
      </c>
      <c r="G208" s="59"/>
      <c r="H208" s="59"/>
      <c r="I208" s="59"/>
      <c r="J208" s="60"/>
    </row>
    <row r="209" spans="1:10" ht="36" customHeight="1" outlineLevel="1" x14ac:dyDescent="0.25">
      <c r="A209" s="7"/>
      <c r="B209" s="52" t="s">
        <v>455</v>
      </c>
      <c r="C209" s="53"/>
      <c r="D209" s="53"/>
      <c r="E209" s="53"/>
      <c r="F209" s="58">
        <v>996480</v>
      </c>
      <c r="G209" s="59"/>
      <c r="H209" s="59"/>
      <c r="I209" s="59"/>
      <c r="J209" s="60"/>
    </row>
    <row r="210" spans="1:10" ht="36" customHeight="1" outlineLevel="1" x14ac:dyDescent="0.25">
      <c r="A210" s="7"/>
      <c r="B210" s="52" t="s">
        <v>456</v>
      </c>
      <c r="C210" s="53"/>
      <c r="D210" s="53"/>
      <c r="E210" s="53"/>
      <c r="F210" s="58">
        <v>1008936</v>
      </c>
      <c r="G210" s="59"/>
      <c r="H210" s="59"/>
      <c r="I210" s="59"/>
      <c r="J210" s="60"/>
    </row>
    <row r="211" spans="1:10" ht="36" customHeight="1" outlineLevel="1" x14ac:dyDescent="0.25">
      <c r="A211" s="7"/>
      <c r="B211" s="52" t="s">
        <v>457</v>
      </c>
      <c r="C211" s="53"/>
      <c r="D211" s="53"/>
      <c r="E211" s="53"/>
      <c r="F211" s="58">
        <v>1021392</v>
      </c>
      <c r="G211" s="59"/>
      <c r="H211" s="59"/>
      <c r="I211" s="59"/>
      <c r="J211" s="60"/>
    </row>
    <row r="212" spans="1:10" ht="36" customHeight="1" outlineLevel="1" x14ac:dyDescent="0.25">
      <c r="A212" s="7"/>
      <c r="B212" s="52" t="s">
        <v>458</v>
      </c>
      <c r="C212" s="53"/>
      <c r="D212" s="53"/>
      <c r="E212" s="53"/>
      <c r="F212" s="58">
        <v>1033848</v>
      </c>
      <c r="G212" s="59"/>
      <c r="H212" s="59"/>
      <c r="I212" s="59"/>
      <c r="J212" s="60"/>
    </row>
    <row r="213" spans="1:10" ht="36" customHeight="1" outlineLevel="1" x14ac:dyDescent="0.25">
      <c r="A213" s="7"/>
      <c r="B213" s="52" t="s">
        <v>459</v>
      </c>
      <c r="C213" s="53"/>
      <c r="D213" s="53"/>
      <c r="E213" s="53"/>
      <c r="F213" s="58">
        <v>1046304</v>
      </c>
      <c r="G213" s="59"/>
      <c r="H213" s="59"/>
      <c r="I213" s="59"/>
      <c r="J213" s="60"/>
    </row>
    <row r="214" spans="1:10" ht="36" customHeight="1" outlineLevel="1" x14ac:dyDescent="0.25">
      <c r="A214" s="7"/>
      <c r="B214" s="52" t="s">
        <v>460</v>
      </c>
      <c r="C214" s="53"/>
      <c r="D214" s="53"/>
      <c r="E214" s="53"/>
      <c r="F214" s="58">
        <v>1058760</v>
      </c>
      <c r="G214" s="59"/>
      <c r="H214" s="59"/>
      <c r="I214" s="59"/>
      <c r="J214" s="60"/>
    </row>
    <row r="215" spans="1:10" ht="36" customHeight="1" outlineLevel="1" x14ac:dyDescent="0.25">
      <c r="A215" s="7"/>
      <c r="B215" s="52" t="s">
        <v>461</v>
      </c>
      <c r="C215" s="53"/>
      <c r="D215" s="53"/>
      <c r="E215" s="53"/>
      <c r="F215" s="58">
        <v>1071216</v>
      </c>
      <c r="G215" s="59"/>
      <c r="H215" s="59"/>
      <c r="I215" s="59"/>
      <c r="J215" s="60"/>
    </row>
    <row r="216" spans="1:10" ht="36" customHeight="1" outlineLevel="1" x14ac:dyDescent="0.25">
      <c r="A216" s="7"/>
      <c r="B216" s="52" t="s">
        <v>462</v>
      </c>
      <c r="C216" s="53"/>
      <c r="D216" s="53"/>
      <c r="E216" s="53"/>
      <c r="F216" s="58">
        <v>1083672</v>
      </c>
      <c r="G216" s="59"/>
      <c r="H216" s="59"/>
      <c r="I216" s="59"/>
      <c r="J216" s="60"/>
    </row>
    <row r="217" spans="1:10" ht="36" customHeight="1" outlineLevel="1" x14ac:dyDescent="0.25">
      <c r="A217" s="7"/>
      <c r="B217" s="52" t="s">
        <v>463</v>
      </c>
      <c r="C217" s="53"/>
      <c r="D217" s="53"/>
      <c r="E217" s="53"/>
      <c r="F217" s="58">
        <v>1096128</v>
      </c>
      <c r="G217" s="59"/>
      <c r="H217" s="59"/>
      <c r="I217" s="59"/>
      <c r="J217" s="60"/>
    </row>
    <row r="218" spans="1:10" ht="36" customHeight="1" outlineLevel="1" x14ac:dyDescent="0.25">
      <c r="A218" s="7"/>
      <c r="B218" s="52" t="s">
        <v>464</v>
      </c>
      <c r="C218" s="53"/>
      <c r="D218" s="53"/>
      <c r="E218" s="53"/>
      <c r="F218" s="58">
        <v>1108584</v>
      </c>
      <c r="G218" s="59"/>
      <c r="H218" s="59"/>
      <c r="I218" s="59"/>
      <c r="J218" s="60"/>
    </row>
    <row r="219" spans="1:10" ht="36" customHeight="1" outlineLevel="1" x14ac:dyDescent="0.25">
      <c r="A219" s="7"/>
      <c r="B219" s="52" t="s">
        <v>465</v>
      </c>
      <c r="C219" s="53"/>
      <c r="D219" s="53"/>
      <c r="E219" s="53"/>
      <c r="F219" s="58">
        <v>1121040</v>
      </c>
      <c r="G219" s="59"/>
      <c r="H219" s="59"/>
      <c r="I219" s="59"/>
      <c r="J219" s="60"/>
    </row>
    <row r="220" spans="1:10" ht="36" customHeight="1" outlineLevel="1" x14ac:dyDescent="0.25">
      <c r="A220" s="7"/>
      <c r="B220" s="52" t="s">
        <v>466</v>
      </c>
      <c r="C220" s="53"/>
      <c r="D220" s="53"/>
      <c r="E220" s="53"/>
      <c r="F220" s="58">
        <v>1133496</v>
      </c>
      <c r="G220" s="59"/>
      <c r="H220" s="59"/>
      <c r="I220" s="59"/>
      <c r="J220" s="60"/>
    </row>
    <row r="221" spans="1:10" ht="36" customHeight="1" outlineLevel="1" x14ac:dyDescent="0.25">
      <c r="A221" s="7"/>
      <c r="B221" s="52" t="s">
        <v>467</v>
      </c>
      <c r="C221" s="53"/>
      <c r="D221" s="53"/>
      <c r="E221" s="53"/>
      <c r="F221" s="58">
        <v>1145952</v>
      </c>
      <c r="G221" s="59"/>
      <c r="H221" s="59"/>
      <c r="I221" s="59"/>
      <c r="J221" s="60"/>
    </row>
    <row r="222" spans="1:10" ht="36" customHeight="1" outlineLevel="1" x14ac:dyDescent="0.25">
      <c r="A222" s="7"/>
      <c r="B222" s="52" t="s">
        <v>468</v>
      </c>
      <c r="C222" s="53"/>
      <c r="D222" s="53"/>
      <c r="E222" s="53"/>
      <c r="F222" s="58">
        <v>1158408</v>
      </c>
      <c r="G222" s="59"/>
      <c r="H222" s="59"/>
      <c r="I222" s="59"/>
      <c r="J222" s="60"/>
    </row>
    <row r="223" spans="1:10" ht="36" customHeight="1" outlineLevel="1" x14ac:dyDescent="0.25">
      <c r="A223" s="7"/>
      <c r="B223" s="52" t="s">
        <v>469</v>
      </c>
      <c r="C223" s="53"/>
      <c r="D223" s="53"/>
      <c r="E223" s="53"/>
      <c r="F223" s="58">
        <v>1170864</v>
      </c>
      <c r="G223" s="59"/>
      <c r="H223" s="59"/>
      <c r="I223" s="59"/>
      <c r="J223" s="60"/>
    </row>
    <row r="224" spans="1:10" ht="36" customHeight="1" outlineLevel="1" x14ac:dyDescent="0.25">
      <c r="A224" s="7"/>
      <c r="B224" s="52" t="s">
        <v>470</v>
      </c>
      <c r="C224" s="53"/>
      <c r="D224" s="53"/>
      <c r="E224" s="53"/>
      <c r="F224" s="58">
        <v>1183320</v>
      </c>
      <c r="G224" s="59"/>
      <c r="H224" s="59"/>
      <c r="I224" s="59"/>
      <c r="J224" s="60"/>
    </row>
    <row r="225" spans="1:10" ht="36" customHeight="1" outlineLevel="1" x14ac:dyDescent="0.25">
      <c r="A225" s="7"/>
      <c r="B225" s="52" t="s">
        <v>471</v>
      </c>
      <c r="C225" s="53"/>
      <c r="D225" s="53"/>
      <c r="E225" s="53"/>
      <c r="F225" s="58">
        <v>1195776</v>
      </c>
      <c r="G225" s="59"/>
      <c r="H225" s="59"/>
      <c r="I225" s="59"/>
      <c r="J225" s="60"/>
    </row>
    <row r="226" spans="1:10" ht="36" customHeight="1" outlineLevel="1" x14ac:dyDescent="0.25">
      <c r="A226" s="7"/>
      <c r="B226" s="52" t="s">
        <v>472</v>
      </c>
      <c r="C226" s="53"/>
      <c r="D226" s="53"/>
      <c r="E226" s="53"/>
      <c r="F226" s="58">
        <v>1208232</v>
      </c>
      <c r="G226" s="59"/>
      <c r="H226" s="59"/>
      <c r="I226" s="59"/>
      <c r="J226" s="60"/>
    </row>
    <row r="227" spans="1:10" ht="36" customHeight="1" outlineLevel="1" x14ac:dyDescent="0.25">
      <c r="A227" s="7"/>
      <c r="B227" s="52" t="s">
        <v>473</v>
      </c>
      <c r="C227" s="53"/>
      <c r="D227" s="53"/>
      <c r="E227" s="53"/>
      <c r="F227" s="58">
        <v>1220688</v>
      </c>
      <c r="G227" s="59"/>
      <c r="H227" s="59"/>
      <c r="I227" s="59"/>
      <c r="J227" s="60"/>
    </row>
    <row r="228" spans="1:10" ht="36" customHeight="1" outlineLevel="1" x14ac:dyDescent="0.25">
      <c r="A228" s="7"/>
      <c r="B228" s="52" t="s">
        <v>474</v>
      </c>
      <c r="C228" s="53"/>
      <c r="D228" s="53"/>
      <c r="E228" s="53"/>
      <c r="F228" s="58">
        <v>1233144</v>
      </c>
      <c r="G228" s="59"/>
      <c r="H228" s="59"/>
      <c r="I228" s="59"/>
      <c r="J228" s="60"/>
    </row>
    <row r="229" spans="1:10" ht="36" customHeight="1" outlineLevel="1" thickBot="1" x14ac:dyDescent="0.3">
      <c r="A229" s="7"/>
      <c r="B229" s="52" t="s">
        <v>475</v>
      </c>
      <c r="C229" s="53"/>
      <c r="D229" s="53"/>
      <c r="E229" s="53"/>
      <c r="F229" s="369">
        <v>1245600</v>
      </c>
      <c r="G229" s="153"/>
      <c r="H229" s="153"/>
      <c r="I229" s="153"/>
      <c r="J229" s="154"/>
    </row>
    <row r="230" spans="1:10" ht="36" customHeight="1" thickBot="1" x14ac:dyDescent="0.3">
      <c r="A230" s="7"/>
      <c r="B230" s="70" t="s">
        <v>142</v>
      </c>
      <c r="C230" s="71"/>
      <c r="D230" s="71"/>
      <c r="E230" s="72"/>
      <c r="F230" s="64" t="str">
        <f>"Цена от "&amp;MIN(F231:F240)&amp;" до "&amp;MAX(F231:F240)</f>
        <v>Цена от 2340 до 61740</v>
      </c>
      <c r="G230" s="65"/>
      <c r="H230" s="65"/>
      <c r="I230" s="65"/>
      <c r="J230" s="66"/>
    </row>
    <row r="231" spans="1:10" ht="36" customHeight="1" x14ac:dyDescent="0.25">
      <c r="A231" s="7"/>
      <c r="B231" s="76" t="s">
        <v>143</v>
      </c>
      <c r="C231" s="77"/>
      <c r="D231" s="77"/>
      <c r="E231" s="54"/>
      <c r="F231" s="67">
        <v>8604</v>
      </c>
      <c r="G231" s="68"/>
      <c r="H231" s="68"/>
      <c r="I231" s="68"/>
      <c r="J231" s="69"/>
    </row>
    <row r="232" spans="1:10" ht="36" customHeight="1" x14ac:dyDescent="0.25">
      <c r="A232" s="7"/>
      <c r="B232" s="76" t="s">
        <v>210</v>
      </c>
      <c r="C232" s="77"/>
      <c r="D232" s="77"/>
      <c r="E232" s="54"/>
      <c r="F232" s="67">
        <v>5400</v>
      </c>
      <c r="G232" s="68"/>
      <c r="H232" s="68"/>
      <c r="I232" s="68"/>
      <c r="J232" s="69"/>
    </row>
    <row r="233" spans="1:10" ht="36" customHeight="1" x14ac:dyDescent="0.25">
      <c r="A233" s="7"/>
      <c r="B233" s="78" t="s">
        <v>145</v>
      </c>
      <c r="C233" s="79"/>
      <c r="D233" s="79"/>
      <c r="E233" s="36"/>
      <c r="F233" s="80">
        <v>61740</v>
      </c>
      <c r="G233" s="81"/>
      <c r="H233" s="81"/>
      <c r="I233" s="81"/>
      <c r="J233" s="82"/>
    </row>
    <row r="234" spans="1:10" ht="36" customHeight="1" x14ac:dyDescent="0.25">
      <c r="A234" s="7"/>
      <c r="B234" s="76" t="s">
        <v>146</v>
      </c>
      <c r="C234" s="77"/>
      <c r="D234" s="77"/>
      <c r="E234" s="54"/>
      <c r="F234" s="67">
        <v>13140</v>
      </c>
      <c r="G234" s="68"/>
      <c r="H234" s="68"/>
      <c r="I234" s="68"/>
      <c r="J234" s="69"/>
    </row>
    <row r="235" spans="1:10" ht="36" customHeight="1" x14ac:dyDescent="0.25">
      <c r="A235" s="7"/>
      <c r="B235" s="76" t="s">
        <v>147</v>
      </c>
      <c r="C235" s="77"/>
      <c r="D235" s="77"/>
      <c r="E235" s="54"/>
      <c r="F235" s="67">
        <v>36540</v>
      </c>
      <c r="G235" s="68"/>
      <c r="H235" s="68"/>
      <c r="I235" s="68"/>
      <c r="J235" s="69"/>
    </row>
    <row r="236" spans="1:10" ht="36" customHeight="1" x14ac:dyDescent="0.25">
      <c r="A236" s="7"/>
      <c r="B236" s="76" t="s">
        <v>148</v>
      </c>
      <c r="C236" s="77"/>
      <c r="D236" s="77"/>
      <c r="E236" s="54"/>
      <c r="F236" s="67">
        <v>2340</v>
      </c>
      <c r="G236" s="68"/>
      <c r="H236" s="68"/>
      <c r="I236" s="68"/>
      <c r="J236" s="69"/>
    </row>
    <row r="237" spans="1:10" ht="36" customHeight="1" x14ac:dyDescent="0.25">
      <c r="A237" s="7"/>
      <c r="B237" s="76" t="s">
        <v>149</v>
      </c>
      <c r="C237" s="77"/>
      <c r="D237" s="77"/>
      <c r="E237" s="54"/>
      <c r="F237" s="67">
        <v>2340</v>
      </c>
      <c r="G237" s="68"/>
      <c r="H237" s="68"/>
      <c r="I237" s="68"/>
      <c r="J237" s="69"/>
    </row>
    <row r="238" spans="1:10" ht="36" customHeight="1" x14ac:dyDescent="0.25">
      <c r="A238" s="7"/>
      <c r="B238" s="76" t="s">
        <v>150</v>
      </c>
      <c r="C238" s="77"/>
      <c r="D238" s="77"/>
      <c r="E238" s="54"/>
      <c r="F238" s="67">
        <v>4680</v>
      </c>
      <c r="G238" s="68"/>
      <c r="H238" s="68"/>
      <c r="I238" s="68"/>
      <c r="J238" s="69"/>
    </row>
    <row r="239" spans="1:10" ht="36" customHeight="1" x14ac:dyDescent="0.25">
      <c r="A239" s="7"/>
      <c r="B239" s="76" t="s">
        <v>151</v>
      </c>
      <c r="C239" s="77"/>
      <c r="D239" s="77"/>
      <c r="E239" s="54"/>
      <c r="F239" s="67">
        <v>7020</v>
      </c>
      <c r="G239" s="68"/>
      <c r="H239" s="68"/>
      <c r="I239" s="68"/>
      <c r="J239" s="69"/>
    </row>
    <row r="240" spans="1:10" ht="36" customHeight="1" thickBot="1" x14ac:dyDescent="0.3">
      <c r="A240" s="7"/>
      <c r="B240" s="76" t="s">
        <v>152</v>
      </c>
      <c r="C240" s="77"/>
      <c r="D240" s="77"/>
      <c r="E240" s="54"/>
      <c r="F240" s="67">
        <v>38340</v>
      </c>
      <c r="G240" s="68"/>
      <c r="H240" s="68"/>
      <c r="I240" s="68"/>
      <c r="J240" s="69"/>
    </row>
    <row r="241" spans="1:10" ht="24" customHeight="1" thickBot="1" x14ac:dyDescent="0.3">
      <c r="A241" s="7"/>
      <c r="B241" s="27"/>
      <c r="C241" s="38"/>
      <c r="D241" s="38"/>
      <c r="E241" s="39"/>
      <c r="F241" s="40" t="s">
        <v>153</v>
      </c>
      <c r="G241" s="41"/>
      <c r="H241" s="41"/>
      <c r="I241" s="41"/>
      <c r="J241" s="42"/>
    </row>
    <row r="242" spans="1:10" ht="36" customHeight="1" thickBot="1" x14ac:dyDescent="0.3">
      <c r="A242" s="7"/>
      <c r="B242" s="76" t="s">
        <v>154</v>
      </c>
      <c r="C242" s="77"/>
      <c r="D242" s="77"/>
      <c r="E242" s="54"/>
      <c r="F242" s="67">
        <v>180</v>
      </c>
      <c r="G242" s="68"/>
      <c r="H242" s="68"/>
      <c r="I242" s="68"/>
      <c r="J242" s="69"/>
    </row>
    <row r="243" spans="1:10" ht="54" customHeight="1" thickBot="1" x14ac:dyDescent="0.3">
      <c r="A243" s="7"/>
      <c r="B243" s="194" t="s">
        <v>211</v>
      </c>
      <c r="C243" s="195"/>
      <c r="D243" s="195"/>
      <c r="E243" s="196"/>
      <c r="F243" s="205" t="str">
        <f>"Цена от "&amp;MIN(F245,F249:F262)&amp;" до "&amp;MAX(F245,F249:F262)</f>
        <v>Цена от 3240 до 787140</v>
      </c>
      <c r="G243" s="206"/>
      <c r="H243" s="206"/>
      <c r="I243" s="206"/>
      <c r="J243" s="207"/>
    </row>
    <row r="244" spans="1:10" ht="24" customHeight="1" thickBot="1" x14ac:dyDescent="0.3">
      <c r="A244" s="7"/>
      <c r="B244" s="27"/>
      <c r="C244" s="38"/>
      <c r="D244" s="38"/>
      <c r="E244" s="39"/>
      <c r="F244" s="40"/>
      <c r="G244" s="41"/>
      <c r="H244" s="41"/>
      <c r="I244" s="41"/>
      <c r="J244" s="42"/>
    </row>
    <row r="245" spans="1:10" ht="36" customHeight="1" x14ac:dyDescent="0.25">
      <c r="A245" s="7"/>
      <c r="B245" s="76" t="s">
        <v>156</v>
      </c>
      <c r="C245" s="77"/>
      <c r="D245" s="77"/>
      <c r="E245" s="54"/>
      <c r="F245" s="67">
        <v>78624</v>
      </c>
      <c r="G245" s="68"/>
      <c r="H245" s="68"/>
      <c r="I245" s="68"/>
      <c r="J245" s="69"/>
    </row>
    <row r="246" spans="1:10" ht="36" customHeight="1" x14ac:dyDescent="0.25">
      <c r="A246" s="7"/>
      <c r="B246" s="84" t="s">
        <v>157</v>
      </c>
      <c r="C246" s="85"/>
      <c r="D246" s="85"/>
      <c r="E246" s="86"/>
      <c r="F246" s="67">
        <v>7862.4</v>
      </c>
      <c r="G246" s="68"/>
      <c r="H246" s="68"/>
      <c r="I246" s="68"/>
      <c r="J246" s="69"/>
    </row>
    <row r="247" spans="1:10" ht="36" customHeight="1" thickBot="1" x14ac:dyDescent="0.3">
      <c r="A247" s="7"/>
      <c r="B247" s="84" t="s">
        <v>158</v>
      </c>
      <c r="C247" s="85"/>
      <c r="D247" s="85"/>
      <c r="E247" s="86"/>
      <c r="F247" s="67">
        <v>19656</v>
      </c>
      <c r="G247" s="68"/>
      <c r="H247" s="68"/>
      <c r="I247" s="68"/>
      <c r="J247" s="69"/>
    </row>
    <row r="248" spans="1:10" ht="24" customHeight="1" thickBot="1" x14ac:dyDescent="0.3">
      <c r="A248" s="7"/>
      <c r="B248" s="27"/>
      <c r="C248" s="38"/>
      <c r="D248" s="38"/>
      <c r="E248" s="39"/>
      <c r="F248" s="40"/>
      <c r="G248" s="41"/>
      <c r="H248" s="41"/>
      <c r="I248" s="41"/>
      <c r="J248" s="42"/>
    </row>
    <row r="249" spans="1:10" ht="36" customHeight="1" x14ac:dyDescent="0.25">
      <c r="A249" s="7" t="s">
        <v>111</v>
      </c>
      <c r="B249" s="76" t="s">
        <v>159</v>
      </c>
      <c r="C249" s="77"/>
      <c r="D249" s="77"/>
      <c r="E249" s="54"/>
      <c r="F249" s="67">
        <v>153540</v>
      </c>
      <c r="G249" s="68"/>
      <c r="H249" s="68"/>
      <c r="I249" s="68"/>
      <c r="J249" s="69"/>
    </row>
    <row r="250" spans="1:10" ht="36" customHeight="1" x14ac:dyDescent="0.25">
      <c r="A250" s="7" t="s">
        <v>111</v>
      </c>
      <c r="B250" s="52" t="s">
        <v>160</v>
      </c>
      <c r="C250" s="96"/>
      <c r="D250" s="96"/>
      <c r="E250" s="97"/>
      <c r="F250" s="186">
        <v>97740</v>
      </c>
      <c r="G250" s="237"/>
      <c r="H250" s="237"/>
      <c r="I250" s="237"/>
      <c r="J250" s="238"/>
    </row>
    <row r="251" spans="1:10" ht="36" customHeight="1" x14ac:dyDescent="0.25">
      <c r="A251" s="7"/>
      <c r="B251" s="76" t="s">
        <v>312</v>
      </c>
      <c r="C251" s="77"/>
      <c r="D251" s="77"/>
      <c r="E251" s="54"/>
      <c r="F251" s="67">
        <v>787140</v>
      </c>
      <c r="G251" s="68"/>
      <c r="H251" s="68"/>
      <c r="I251" s="68"/>
      <c r="J251" s="69"/>
    </row>
    <row r="252" spans="1:10" ht="36" customHeight="1" x14ac:dyDescent="0.25">
      <c r="A252" s="7" t="s">
        <v>111</v>
      </c>
      <c r="B252" s="76" t="s">
        <v>161</v>
      </c>
      <c r="C252" s="77"/>
      <c r="D252" s="77"/>
      <c r="E252" s="54"/>
      <c r="F252" s="67">
        <v>362340</v>
      </c>
      <c r="G252" s="68"/>
      <c r="H252" s="68"/>
      <c r="I252" s="68"/>
      <c r="J252" s="69"/>
    </row>
    <row r="253" spans="1:10" ht="36" customHeight="1" x14ac:dyDescent="0.25">
      <c r="A253" s="7" t="s">
        <v>111</v>
      </c>
      <c r="B253" s="76" t="s">
        <v>162</v>
      </c>
      <c r="C253" s="77"/>
      <c r="D253" s="77"/>
      <c r="E253" s="54"/>
      <c r="F253" s="67">
        <v>79740</v>
      </c>
      <c r="G253" s="68"/>
      <c r="H253" s="68"/>
      <c r="I253" s="68"/>
      <c r="J253" s="69"/>
    </row>
    <row r="254" spans="1:10" ht="36" customHeight="1" x14ac:dyDescent="0.25">
      <c r="A254" s="7" t="s">
        <v>111</v>
      </c>
      <c r="B254" s="76" t="s">
        <v>163</v>
      </c>
      <c r="C254" s="77"/>
      <c r="D254" s="77"/>
      <c r="E254" s="54"/>
      <c r="F254" s="67">
        <v>95688</v>
      </c>
      <c r="G254" s="68"/>
      <c r="H254" s="68"/>
      <c r="I254" s="68"/>
      <c r="J254" s="69"/>
    </row>
    <row r="255" spans="1:10" ht="36" customHeight="1" x14ac:dyDescent="0.25">
      <c r="A255" s="7" t="s">
        <v>111</v>
      </c>
      <c r="B255" s="76" t="s">
        <v>164</v>
      </c>
      <c r="C255" s="77"/>
      <c r="D255" s="77"/>
      <c r="E255" s="54"/>
      <c r="F255" s="67">
        <v>108540</v>
      </c>
      <c r="G255" s="68"/>
      <c r="H255" s="68"/>
      <c r="I255" s="68"/>
      <c r="J255" s="69"/>
    </row>
    <row r="256" spans="1:10" ht="36" customHeight="1" x14ac:dyDescent="0.25">
      <c r="A256" s="7" t="s">
        <v>111</v>
      </c>
      <c r="B256" s="76" t="s">
        <v>165</v>
      </c>
      <c r="C256" s="77"/>
      <c r="D256" s="77"/>
      <c r="E256" s="54"/>
      <c r="F256" s="67">
        <v>140940</v>
      </c>
      <c r="G256" s="68"/>
      <c r="H256" s="68"/>
      <c r="I256" s="68"/>
      <c r="J256" s="69"/>
    </row>
    <row r="257" spans="1:10" ht="36" customHeight="1" x14ac:dyDescent="0.25">
      <c r="A257" s="7" t="s">
        <v>111</v>
      </c>
      <c r="B257" s="76" t="s">
        <v>166</v>
      </c>
      <c r="C257" s="77"/>
      <c r="D257" s="77"/>
      <c r="E257" s="54"/>
      <c r="F257" s="67">
        <v>418140</v>
      </c>
      <c r="G257" s="68"/>
      <c r="H257" s="68"/>
      <c r="I257" s="68"/>
      <c r="J257" s="69"/>
    </row>
    <row r="258" spans="1:10" ht="36" customHeight="1" x14ac:dyDescent="0.25">
      <c r="A258" s="7"/>
      <c r="B258" s="76" t="s">
        <v>167</v>
      </c>
      <c r="C258" s="77"/>
      <c r="D258" s="77"/>
      <c r="E258" s="54"/>
      <c r="F258" s="67">
        <v>177552</v>
      </c>
      <c r="G258" s="68"/>
      <c r="H258" s="68"/>
      <c r="I258" s="68"/>
      <c r="J258" s="69"/>
    </row>
    <row r="259" spans="1:10" ht="36" customHeight="1" x14ac:dyDescent="0.25">
      <c r="A259" s="7" t="s">
        <v>111</v>
      </c>
      <c r="B259" s="78" t="s">
        <v>168</v>
      </c>
      <c r="C259" s="79"/>
      <c r="D259" s="79"/>
      <c r="E259" s="36"/>
      <c r="F259" s="67">
        <v>3240</v>
      </c>
      <c r="G259" s="68"/>
      <c r="H259" s="68"/>
      <c r="I259" s="68"/>
      <c r="J259" s="69"/>
    </row>
    <row r="260" spans="1:10" ht="36" customHeight="1" x14ac:dyDescent="0.25">
      <c r="A260" s="7"/>
      <c r="B260" s="76" t="s">
        <v>169</v>
      </c>
      <c r="C260" s="77"/>
      <c r="D260" s="77"/>
      <c r="E260" s="54"/>
      <c r="F260" s="67">
        <v>83340</v>
      </c>
      <c r="G260" s="68"/>
      <c r="H260" s="68"/>
      <c r="I260" s="68"/>
      <c r="J260" s="69"/>
    </row>
    <row r="261" spans="1:10" ht="36" customHeight="1" x14ac:dyDescent="0.25">
      <c r="B261" s="76" t="s">
        <v>170</v>
      </c>
      <c r="C261" s="77"/>
      <c r="D261" s="77"/>
      <c r="E261" s="54"/>
      <c r="F261" s="67">
        <v>70740</v>
      </c>
      <c r="G261" s="68"/>
      <c r="H261" s="68"/>
      <c r="I261" s="68"/>
      <c r="J261" s="69"/>
    </row>
    <row r="262" spans="1:10" ht="36" customHeight="1" x14ac:dyDescent="0.25">
      <c r="A262" s="7" t="s">
        <v>111</v>
      </c>
      <c r="B262" s="76" t="s">
        <v>172</v>
      </c>
      <c r="C262" s="77"/>
      <c r="D262" s="77"/>
      <c r="E262" s="54"/>
      <c r="F262" s="67">
        <v>284940</v>
      </c>
      <c r="G262" s="68"/>
      <c r="H262" s="68"/>
      <c r="I262" s="68"/>
      <c r="J262" s="69"/>
    </row>
    <row r="263" spans="1:10" ht="36" customHeight="1" x14ac:dyDescent="0.25">
      <c r="A263" s="7"/>
      <c r="B263" s="76" t="s">
        <v>173</v>
      </c>
      <c r="C263" s="77"/>
      <c r="D263" s="77"/>
      <c r="E263" s="54"/>
      <c r="F263" s="67">
        <v>8622</v>
      </c>
      <c r="G263" s="68"/>
      <c r="H263" s="68"/>
      <c r="I263" s="68"/>
      <c r="J263" s="69"/>
    </row>
    <row r="264" spans="1:10" ht="36" customHeight="1" x14ac:dyDescent="0.25">
      <c r="A264" s="7"/>
      <c r="B264" s="76" t="s">
        <v>174</v>
      </c>
      <c r="C264" s="77"/>
      <c r="D264" s="77"/>
      <c r="E264" s="54"/>
      <c r="F264" s="67">
        <v>96300</v>
      </c>
      <c r="G264" s="68"/>
      <c r="H264" s="68"/>
      <c r="I264" s="68"/>
      <c r="J264" s="69"/>
    </row>
    <row r="265" spans="1:10" ht="36" customHeight="1" x14ac:dyDescent="0.25">
      <c r="A265" s="7"/>
      <c r="B265" s="76" t="s">
        <v>175</v>
      </c>
      <c r="C265" s="77"/>
      <c r="D265" s="77"/>
      <c r="E265" s="53"/>
      <c r="F265" s="67">
        <v>60030</v>
      </c>
      <c r="G265" s="68"/>
      <c r="H265" s="68"/>
      <c r="I265" s="68"/>
      <c r="J265" s="69"/>
    </row>
    <row r="266" spans="1:10" ht="36" customHeight="1" x14ac:dyDescent="0.25">
      <c r="A266" s="7" t="s">
        <v>113</v>
      </c>
      <c r="B266" s="76" t="s">
        <v>176</v>
      </c>
      <c r="C266" s="77"/>
      <c r="D266" s="77"/>
      <c r="E266" s="54"/>
      <c r="F266" s="67">
        <v>215280</v>
      </c>
      <c r="G266" s="68"/>
      <c r="H266" s="68"/>
      <c r="I266" s="68"/>
      <c r="J266" s="69"/>
    </row>
    <row r="267" spans="1:10" ht="36" customHeight="1" x14ac:dyDescent="0.25">
      <c r="A267" s="7" t="s">
        <v>113</v>
      </c>
      <c r="B267" s="76" t="s">
        <v>177</v>
      </c>
      <c r="C267" s="77"/>
      <c r="D267" s="77"/>
      <c r="E267" s="54"/>
      <c r="F267" s="67">
        <v>137520</v>
      </c>
      <c r="G267" s="68"/>
      <c r="H267" s="68"/>
      <c r="I267" s="68"/>
      <c r="J267" s="69"/>
    </row>
    <row r="268" spans="1:10" ht="36" customHeight="1" x14ac:dyDescent="0.25">
      <c r="A268" s="7" t="s">
        <v>113</v>
      </c>
      <c r="B268" s="76" t="s">
        <v>178</v>
      </c>
      <c r="C268" s="77"/>
      <c r="D268" s="77"/>
      <c r="E268" s="54"/>
      <c r="F268" s="67">
        <v>507600</v>
      </c>
      <c r="G268" s="68"/>
      <c r="H268" s="68"/>
      <c r="I268" s="68"/>
      <c r="J268" s="69"/>
    </row>
    <row r="269" spans="1:10" ht="36" customHeight="1" x14ac:dyDescent="0.25">
      <c r="A269" s="7" t="s">
        <v>113</v>
      </c>
      <c r="B269" s="76" t="s">
        <v>179</v>
      </c>
      <c r="C269" s="77"/>
      <c r="D269" s="77"/>
      <c r="E269" s="54"/>
      <c r="F269" s="67">
        <v>112320</v>
      </c>
      <c r="G269" s="68"/>
      <c r="H269" s="68"/>
      <c r="I269" s="68"/>
      <c r="J269" s="69"/>
    </row>
    <row r="270" spans="1:10" ht="36" customHeight="1" x14ac:dyDescent="0.25">
      <c r="A270" s="7" t="s">
        <v>113</v>
      </c>
      <c r="B270" s="84" t="s">
        <v>180</v>
      </c>
      <c r="C270" s="85"/>
      <c r="D270" s="85"/>
      <c r="E270" s="86"/>
      <c r="F270" s="93">
        <v>134784</v>
      </c>
      <c r="G270" s="94"/>
      <c r="H270" s="94"/>
      <c r="I270" s="94"/>
      <c r="J270" s="95"/>
    </row>
    <row r="271" spans="1:10" ht="36" customHeight="1" x14ac:dyDescent="0.25">
      <c r="A271" s="7" t="s">
        <v>113</v>
      </c>
      <c r="B271" s="76" t="s">
        <v>181</v>
      </c>
      <c r="C271" s="77"/>
      <c r="D271" s="77"/>
      <c r="E271" s="54"/>
      <c r="F271" s="67">
        <v>152640</v>
      </c>
      <c r="G271" s="68"/>
      <c r="H271" s="68"/>
      <c r="I271" s="68"/>
      <c r="J271" s="69"/>
    </row>
    <row r="272" spans="1:10" ht="36" customHeight="1" x14ac:dyDescent="0.25">
      <c r="A272" s="7" t="s">
        <v>113</v>
      </c>
      <c r="B272" s="76" t="s">
        <v>182</v>
      </c>
      <c r="C272" s="77"/>
      <c r="D272" s="77"/>
      <c r="E272" s="54"/>
      <c r="F272" s="67">
        <v>198000</v>
      </c>
      <c r="G272" s="68"/>
      <c r="H272" s="68"/>
      <c r="I272" s="68"/>
      <c r="J272" s="69"/>
    </row>
    <row r="273" spans="1:10" ht="36" customHeight="1" x14ac:dyDescent="0.25">
      <c r="A273" s="7" t="s">
        <v>113</v>
      </c>
      <c r="B273" s="76" t="s">
        <v>183</v>
      </c>
      <c r="C273" s="77"/>
      <c r="D273" s="77"/>
      <c r="E273" s="54"/>
      <c r="F273" s="67">
        <v>586080</v>
      </c>
      <c r="G273" s="68"/>
      <c r="H273" s="68"/>
      <c r="I273" s="68"/>
      <c r="J273" s="69"/>
    </row>
    <row r="274" spans="1:10" ht="36" customHeight="1" x14ac:dyDescent="0.25">
      <c r="A274" s="7" t="s">
        <v>113</v>
      </c>
      <c r="B274" s="78" t="s">
        <v>184</v>
      </c>
      <c r="C274" s="79"/>
      <c r="D274" s="79"/>
      <c r="E274" s="36"/>
      <c r="F274" s="67">
        <v>5040</v>
      </c>
      <c r="G274" s="68"/>
      <c r="H274" s="68"/>
      <c r="I274" s="68"/>
      <c r="J274" s="69"/>
    </row>
    <row r="275" spans="1:10" ht="36" customHeight="1" thickBot="1" x14ac:dyDescent="0.3">
      <c r="A275" s="7" t="s">
        <v>113</v>
      </c>
      <c r="B275" s="76" t="s">
        <v>186</v>
      </c>
      <c r="C275" s="77"/>
      <c r="D275" s="77"/>
      <c r="E275" s="54"/>
      <c r="F275" s="67">
        <v>399600</v>
      </c>
      <c r="G275" s="68"/>
      <c r="H275" s="68"/>
      <c r="I275" s="68"/>
      <c r="J275" s="69"/>
    </row>
    <row r="276" spans="1:10" ht="22.5" customHeight="1" x14ac:dyDescent="0.25">
      <c r="A276" s="7" t="s">
        <v>111</v>
      </c>
      <c r="B276" s="104" t="s">
        <v>188</v>
      </c>
      <c r="C276" s="105"/>
      <c r="D276" s="105"/>
      <c r="E276" s="105"/>
      <c r="F276" s="105"/>
      <c r="G276" s="105"/>
      <c r="H276" s="105"/>
      <c r="I276" s="105"/>
      <c r="J276" s="106"/>
    </row>
    <row r="277" spans="1:10" ht="36" customHeight="1" thickBot="1" x14ac:dyDescent="0.3">
      <c r="A277" s="7"/>
      <c r="B277" s="52" t="s">
        <v>171</v>
      </c>
      <c r="C277" s="96"/>
      <c r="D277" s="96"/>
      <c r="E277" s="97"/>
      <c r="F277" s="67">
        <v>40</v>
      </c>
      <c r="G277" s="68"/>
      <c r="H277" s="68"/>
      <c r="I277" s="68"/>
      <c r="J277" s="69"/>
    </row>
    <row r="278" spans="1:10" ht="36" customHeight="1" thickBot="1" x14ac:dyDescent="0.3">
      <c r="A278" s="7"/>
      <c r="B278" s="98" t="s">
        <v>187</v>
      </c>
      <c r="C278" s="99"/>
      <c r="D278" s="99"/>
      <c r="E278" s="100"/>
      <c r="F278" s="101"/>
      <c r="G278" s="102"/>
      <c r="H278" s="102"/>
      <c r="I278" s="102"/>
      <c r="J278" s="103"/>
    </row>
    <row r="279" spans="1:10" ht="36" customHeight="1" thickBot="1" x14ac:dyDescent="0.3">
      <c r="A279" s="7"/>
      <c r="B279" s="167" t="s">
        <v>188</v>
      </c>
      <c r="C279" s="168"/>
      <c r="D279" s="168"/>
      <c r="E279" s="168"/>
      <c r="F279" s="168"/>
      <c r="G279" s="168"/>
      <c r="H279" s="168"/>
      <c r="I279" s="168"/>
      <c r="J279" s="169"/>
    </row>
    <row r="280" spans="1:10" ht="36" customHeight="1" x14ac:dyDescent="0.25">
      <c r="A280" s="7"/>
      <c r="B280" s="107" t="s">
        <v>189</v>
      </c>
      <c r="C280" s="108"/>
      <c r="D280" s="108"/>
      <c r="E280" s="109"/>
      <c r="F280" s="67">
        <v>60</v>
      </c>
      <c r="G280" s="68"/>
      <c r="H280" s="68"/>
      <c r="I280" s="68"/>
      <c r="J280" s="69"/>
    </row>
    <row r="281" spans="1:10" ht="36" customHeight="1" x14ac:dyDescent="0.25">
      <c r="A281" s="7"/>
      <c r="B281" s="76" t="s">
        <v>190</v>
      </c>
      <c r="C281" s="77"/>
      <c r="D281" s="77"/>
      <c r="E281" s="54"/>
      <c r="F281" s="67">
        <v>99</v>
      </c>
      <c r="G281" s="68"/>
      <c r="H281" s="68"/>
      <c r="I281" s="68"/>
      <c r="J281" s="69"/>
    </row>
    <row r="282" spans="1:10" ht="36" customHeight="1" thickBot="1" x14ac:dyDescent="0.3">
      <c r="A282" s="7"/>
      <c r="B282" s="76" t="s">
        <v>191</v>
      </c>
      <c r="C282" s="77"/>
      <c r="D282" s="77"/>
      <c r="E282" s="54"/>
      <c r="F282" s="67">
        <v>150</v>
      </c>
      <c r="G282" s="68"/>
      <c r="H282" s="68"/>
      <c r="I282" s="68"/>
      <c r="J282" s="69"/>
    </row>
    <row r="283" spans="1:10" ht="36" customHeight="1" thickBot="1" x14ac:dyDescent="0.3">
      <c r="A283" s="7"/>
      <c r="B283" s="18" t="s">
        <v>192</v>
      </c>
      <c r="C283" s="19"/>
      <c r="D283" s="19"/>
      <c r="E283" s="20"/>
      <c r="F283" s="205"/>
      <c r="G283" s="206"/>
      <c r="H283" s="206"/>
      <c r="I283" s="206"/>
      <c r="J283" s="207"/>
    </row>
    <row r="284" spans="1:10" ht="36" customHeight="1" x14ac:dyDescent="0.25">
      <c r="A284" s="7" t="s">
        <v>111</v>
      </c>
      <c r="B284" s="76" t="s">
        <v>252</v>
      </c>
      <c r="C284" s="77"/>
      <c r="D284" s="77"/>
      <c r="E284" s="54"/>
      <c r="F284" s="67">
        <v>31140</v>
      </c>
      <c r="G284" s="68"/>
      <c r="H284" s="68"/>
      <c r="I284" s="68"/>
      <c r="J284" s="69"/>
    </row>
    <row r="285" spans="1:10" ht="36" customHeight="1" x14ac:dyDescent="0.25">
      <c r="A285" s="7" t="s">
        <v>111</v>
      </c>
      <c r="B285" s="76" t="s">
        <v>313</v>
      </c>
      <c r="C285" s="77"/>
      <c r="D285" s="77"/>
      <c r="E285" s="54"/>
      <c r="F285" s="67">
        <v>32940</v>
      </c>
      <c r="G285" s="68"/>
      <c r="H285" s="68"/>
      <c r="I285" s="68"/>
      <c r="J285" s="69"/>
    </row>
    <row r="286" spans="1:10" ht="36" customHeight="1" x14ac:dyDescent="0.25">
      <c r="A286" s="7" t="s">
        <v>113</v>
      </c>
      <c r="B286" s="76" t="s">
        <v>314</v>
      </c>
      <c r="C286" s="77"/>
      <c r="D286" s="77"/>
      <c r="E286" s="54"/>
      <c r="F286" s="67">
        <v>43920</v>
      </c>
      <c r="G286" s="68"/>
      <c r="H286" s="68"/>
      <c r="I286" s="68"/>
      <c r="J286" s="69"/>
    </row>
    <row r="287" spans="1:10" ht="36" customHeight="1" x14ac:dyDescent="0.25">
      <c r="A287" s="7" t="s">
        <v>113</v>
      </c>
      <c r="B287" s="76" t="s">
        <v>315</v>
      </c>
      <c r="C287" s="77"/>
      <c r="D287" s="77"/>
      <c r="E287" s="54"/>
      <c r="F287" s="67">
        <v>46800</v>
      </c>
      <c r="G287" s="68"/>
      <c r="H287" s="68"/>
      <c r="I287" s="68"/>
      <c r="J287" s="69"/>
    </row>
    <row r="288" spans="1:10" ht="36" customHeight="1" thickBot="1" x14ac:dyDescent="0.3">
      <c r="A288" s="7"/>
      <c r="B288" s="76" t="s">
        <v>199</v>
      </c>
      <c r="C288" s="77"/>
      <c r="D288" s="77"/>
      <c r="E288" s="54"/>
      <c r="F288" s="67">
        <v>32940</v>
      </c>
      <c r="G288" s="68"/>
      <c r="H288" s="68"/>
      <c r="I288" s="68"/>
      <c r="J288" s="69"/>
    </row>
    <row r="289" spans="1:10" ht="54" customHeight="1" thickBot="1" x14ac:dyDescent="0.3">
      <c r="A289" s="7"/>
      <c r="B289" s="18" t="s">
        <v>200</v>
      </c>
      <c r="C289" s="19"/>
      <c r="D289" s="19"/>
      <c r="E289" s="20"/>
      <c r="F289" s="110"/>
      <c r="G289" s="111"/>
      <c r="H289" s="111"/>
      <c r="I289" s="111"/>
      <c r="J289" s="112"/>
    </row>
    <row r="290" spans="1:10" ht="28.5" customHeight="1" thickBot="1" x14ac:dyDescent="0.3">
      <c r="A290" s="7"/>
      <c r="B290" s="327" t="s">
        <v>188</v>
      </c>
      <c r="C290" s="328"/>
      <c r="D290" s="328"/>
      <c r="E290" s="328"/>
      <c r="F290" s="328"/>
      <c r="G290" s="328"/>
      <c r="H290" s="328"/>
      <c r="I290" s="328"/>
      <c r="J290" s="329"/>
    </row>
    <row r="291" spans="1:10" ht="28.5" customHeight="1" x14ac:dyDescent="0.25">
      <c r="A291" s="7"/>
      <c r="B291" s="78" t="s">
        <v>201</v>
      </c>
      <c r="C291" s="79"/>
      <c r="D291" s="79"/>
      <c r="E291" s="36"/>
      <c r="F291" s="80">
        <v>90</v>
      </c>
      <c r="G291" s="81"/>
      <c r="H291" s="81"/>
      <c r="I291" s="81"/>
      <c r="J291" s="82"/>
    </row>
    <row r="292" spans="1:10" ht="28.5" customHeight="1" x14ac:dyDescent="0.25">
      <c r="A292" s="7"/>
      <c r="B292" s="76" t="s">
        <v>202</v>
      </c>
      <c r="C292" s="77"/>
      <c r="D292" s="77"/>
      <c r="E292" s="54"/>
      <c r="F292" s="67">
        <v>60</v>
      </c>
      <c r="G292" s="68"/>
      <c r="H292" s="68"/>
      <c r="I292" s="68"/>
      <c r="J292" s="69"/>
    </row>
    <row r="293" spans="1:10" ht="28.5" customHeight="1" x14ac:dyDescent="0.25">
      <c r="A293" s="7"/>
      <c r="B293" s="76" t="s">
        <v>203</v>
      </c>
      <c r="C293" s="77"/>
      <c r="D293" s="77"/>
      <c r="E293" s="54"/>
      <c r="F293" s="67">
        <v>60</v>
      </c>
      <c r="G293" s="68"/>
      <c r="H293" s="68"/>
      <c r="I293" s="68"/>
      <c r="J293" s="69"/>
    </row>
    <row r="294" spans="1:10" ht="28.5" customHeight="1" x14ac:dyDescent="0.25">
      <c r="A294" s="7"/>
      <c r="B294" s="76" t="s">
        <v>204</v>
      </c>
      <c r="C294" s="77"/>
      <c r="D294" s="77"/>
      <c r="E294" s="54"/>
      <c r="F294" s="67">
        <v>90</v>
      </c>
      <c r="G294" s="68"/>
      <c r="H294" s="68"/>
      <c r="I294" s="68"/>
      <c r="J294" s="69"/>
    </row>
    <row r="295" spans="1:10" ht="28.5" customHeight="1" thickBot="1" x14ac:dyDescent="0.3">
      <c r="A295" s="7"/>
      <c r="B295" s="76" t="s">
        <v>205</v>
      </c>
      <c r="C295" s="77"/>
      <c r="D295" s="77"/>
      <c r="E295" s="54"/>
      <c r="F295" s="67">
        <v>90</v>
      </c>
      <c r="G295" s="68"/>
      <c r="H295" s="68"/>
      <c r="I295" s="68"/>
      <c r="J295" s="69"/>
    </row>
    <row r="296" spans="1:10" ht="24" customHeight="1" thickBot="1" x14ac:dyDescent="0.3">
      <c r="A296" s="7"/>
      <c r="B296" s="27"/>
      <c r="C296" s="38"/>
      <c r="D296" s="38"/>
      <c r="E296" s="39"/>
      <c r="F296" s="40"/>
      <c r="G296" s="41"/>
      <c r="H296" s="41"/>
      <c r="I296" s="41"/>
      <c r="J296" s="42"/>
    </row>
    <row r="297" spans="1:10" ht="18" customHeight="1" x14ac:dyDescent="0.25">
      <c r="A297" s="7"/>
      <c r="B297" s="121"/>
      <c r="C297" s="122"/>
      <c r="D297" s="122"/>
      <c r="E297" s="122"/>
      <c r="F297" s="123"/>
      <c r="G297" s="123"/>
      <c r="H297" s="123"/>
      <c r="I297" s="123"/>
      <c r="J297" s="123"/>
    </row>
    <row r="298" spans="1:10" ht="67.5" customHeight="1" x14ac:dyDescent="0.25">
      <c r="A298" s="7"/>
      <c r="B298" s="124" t="s">
        <v>319</v>
      </c>
      <c r="C298" s="124"/>
      <c r="D298" s="124"/>
      <c r="E298" s="124"/>
      <c r="F298" s="124"/>
      <c r="G298" s="124"/>
      <c r="H298" s="124"/>
      <c r="I298" s="124"/>
      <c r="J298" s="124"/>
    </row>
    <row r="299" spans="1:10" ht="27" customHeight="1" x14ac:dyDescent="0.25">
      <c r="A299" s="7" t="s">
        <v>113</v>
      </c>
      <c r="B299" s="126" t="s">
        <v>208</v>
      </c>
      <c r="C299" s="126"/>
      <c r="D299" s="126"/>
      <c r="E299" s="126"/>
      <c r="F299" s="126"/>
      <c r="G299" s="126"/>
      <c r="H299" s="126"/>
      <c r="I299" s="126"/>
      <c r="J299" s="126"/>
    </row>
    <row r="300" spans="1:10" s="172" customFormat="1" ht="20.100000000000001" customHeight="1" x14ac:dyDescent="0.25">
      <c r="B300" s="388"/>
      <c r="F300" s="389"/>
      <c r="G300" s="389"/>
      <c r="H300" s="389"/>
      <c r="I300" s="389"/>
      <c r="J300" s="389"/>
    </row>
    <row r="301" spans="1:10" s="239" customFormat="1" ht="36" customHeight="1" thickBot="1" x14ac:dyDescent="0.3">
      <c r="B301" s="240" t="s">
        <v>242</v>
      </c>
      <c r="C301" s="240"/>
      <c r="D301" s="240"/>
      <c r="E301" s="240"/>
      <c r="F301" s="240"/>
      <c r="G301" s="240"/>
      <c r="H301" s="240"/>
      <c r="I301" s="240"/>
    </row>
    <row r="302" spans="1:10" s="129" customFormat="1" ht="36" customHeight="1" thickBot="1" x14ac:dyDescent="0.3">
      <c r="B302" s="241" t="s">
        <v>243</v>
      </c>
      <c r="C302" s="242"/>
      <c r="D302" s="242"/>
      <c r="E302" s="242"/>
      <c r="F302" s="242"/>
      <c r="G302" s="242"/>
      <c r="H302" s="242"/>
      <c r="I302" s="243"/>
    </row>
    <row r="303" spans="1:10" ht="54" customHeight="1" thickBot="1" x14ac:dyDescent="0.3">
      <c r="B303" s="244" t="s">
        <v>476</v>
      </c>
      <c r="C303" s="245"/>
      <c r="D303" s="246" t="s">
        <v>477</v>
      </c>
      <c r="E303" s="247"/>
      <c r="F303" s="248"/>
      <c r="G303" s="247" t="s">
        <v>478</v>
      </c>
      <c r="H303" s="247"/>
      <c r="I303" s="248"/>
      <c r="J303" s="9"/>
    </row>
    <row r="304" spans="1:10" ht="36" customHeight="1" x14ac:dyDescent="0.25">
      <c r="B304" s="249" t="s">
        <v>247</v>
      </c>
      <c r="C304" s="250"/>
      <c r="D304" s="251" t="s">
        <v>248</v>
      </c>
      <c r="E304" s="251"/>
      <c r="F304" s="251"/>
      <c r="G304" s="252">
        <v>2190</v>
      </c>
      <c r="H304" s="251"/>
      <c r="I304" s="253"/>
      <c r="J304" s="9"/>
    </row>
    <row r="305" spans="1:10" ht="36" customHeight="1" x14ac:dyDescent="0.25">
      <c r="B305" s="254" t="s">
        <v>249</v>
      </c>
      <c r="C305" s="255"/>
      <c r="D305" s="256"/>
      <c r="E305" s="256"/>
      <c r="F305" s="256"/>
      <c r="G305" s="257">
        <v>1590</v>
      </c>
      <c r="H305" s="256"/>
      <c r="I305" s="258"/>
      <c r="J305" s="9"/>
    </row>
    <row r="306" spans="1:10" ht="36" customHeight="1" x14ac:dyDescent="0.25">
      <c r="B306" s="254" t="s">
        <v>250</v>
      </c>
      <c r="C306" s="255"/>
      <c r="D306" s="256"/>
      <c r="E306" s="256"/>
      <c r="F306" s="256"/>
      <c r="G306" s="257">
        <v>1440</v>
      </c>
      <c r="H306" s="256"/>
      <c r="I306" s="258"/>
      <c r="J306" s="9"/>
    </row>
    <row r="307" spans="1:10" ht="54" customHeight="1" x14ac:dyDescent="0.25">
      <c r="B307" s="254" t="s">
        <v>251</v>
      </c>
      <c r="C307" s="255"/>
      <c r="D307" s="256"/>
      <c r="E307" s="256"/>
      <c r="F307" s="256"/>
      <c r="G307" s="257">
        <v>1290</v>
      </c>
      <c r="H307" s="256"/>
      <c r="I307" s="258"/>
      <c r="J307" s="9"/>
    </row>
    <row r="308" spans="1:10" ht="40.5" customHeight="1" x14ac:dyDescent="0.25">
      <c r="A308" s="7"/>
      <c r="B308" s="128" t="s">
        <v>209</v>
      </c>
      <c r="C308" s="128"/>
      <c r="D308" s="128"/>
      <c r="E308" s="128"/>
      <c r="F308" s="128"/>
      <c r="G308" s="128"/>
      <c r="H308" s="128"/>
      <c r="I308" s="128"/>
      <c r="J308" s="128"/>
    </row>
    <row r="309" spans="1:10" ht="23.25" x14ac:dyDescent="0.25">
      <c r="A309" s="344" t="s">
        <v>320</v>
      </c>
      <c r="B309" s="344"/>
      <c r="C309" s="344"/>
      <c r="D309" s="344"/>
      <c r="E309" s="344"/>
      <c r="F309" s="344"/>
      <c r="G309" s="344"/>
      <c r="H309" s="344"/>
      <c r="I309" s="9"/>
      <c r="J309" s="9"/>
    </row>
    <row r="310" spans="1:10" ht="25.5" x14ac:dyDescent="0.35">
      <c r="A310" s="345" t="s">
        <v>321</v>
      </c>
      <c r="B310" s="345"/>
      <c r="C310" s="345"/>
      <c r="D310" s="345"/>
      <c r="E310" s="346" t="s">
        <v>322</v>
      </c>
      <c r="F310" s="347"/>
      <c r="G310" s="347"/>
      <c r="H310" s="9"/>
      <c r="I310" s="9"/>
      <c r="J310" s="9"/>
    </row>
    <row r="311" spans="1:10" ht="25.5" x14ac:dyDescent="0.35">
      <c r="A311" s="348" t="s">
        <v>323</v>
      </c>
      <c r="B311" s="348"/>
      <c r="C311" s="348"/>
      <c r="D311" s="348"/>
      <c r="E311" s="349">
        <v>1</v>
      </c>
      <c r="F311" s="347"/>
      <c r="G311" s="347"/>
      <c r="H311" s="9"/>
      <c r="I311" s="9"/>
      <c r="J311" s="9"/>
    </row>
    <row r="312" spans="1:10" ht="25.5" x14ac:dyDescent="0.35">
      <c r="A312" s="348">
        <v>2</v>
      </c>
      <c r="B312" s="348"/>
      <c r="C312" s="348"/>
      <c r="D312" s="348"/>
      <c r="E312" s="350">
        <v>1.1000000000000001</v>
      </c>
      <c r="F312" s="347"/>
      <c r="G312" s="347"/>
      <c r="H312" s="9"/>
      <c r="I312" s="9"/>
      <c r="J312" s="9"/>
    </row>
    <row r="313" spans="1:10" ht="25.5" x14ac:dyDescent="0.35">
      <c r="A313" s="348">
        <v>3</v>
      </c>
      <c r="B313" s="348"/>
      <c r="C313" s="348"/>
      <c r="D313" s="348"/>
      <c r="E313" s="350">
        <v>1.2</v>
      </c>
      <c r="F313" s="347"/>
      <c r="G313" s="347"/>
      <c r="H313" s="9"/>
      <c r="I313" s="9"/>
      <c r="J313" s="9"/>
    </row>
    <row r="314" spans="1:10" ht="25.5" x14ac:dyDescent="0.35">
      <c r="A314" s="348" t="s">
        <v>324</v>
      </c>
      <c r="B314" s="348"/>
      <c r="C314" s="348"/>
      <c r="D314" s="348"/>
      <c r="E314" s="350">
        <v>1.25</v>
      </c>
      <c r="F314" s="347"/>
      <c r="G314" s="347"/>
      <c r="H314" s="9"/>
      <c r="I314" s="9"/>
      <c r="J314" s="9"/>
    </row>
    <row r="315" spans="1:10" ht="25.5" x14ac:dyDescent="0.35">
      <c r="A315" s="348" t="s">
        <v>325</v>
      </c>
      <c r="B315" s="348"/>
      <c r="C315" s="348"/>
      <c r="D315" s="348"/>
      <c r="E315" s="350">
        <v>1.3</v>
      </c>
      <c r="F315" s="347"/>
      <c r="G315" s="347"/>
      <c r="H315" s="9"/>
      <c r="I315" s="9"/>
      <c r="J315" s="9"/>
    </row>
    <row r="316" spans="1:10" ht="25.5" x14ac:dyDescent="0.35">
      <c r="A316" s="348" t="s">
        <v>326</v>
      </c>
      <c r="B316" s="348"/>
      <c r="C316" s="348"/>
      <c r="D316" s="348"/>
      <c r="E316" s="350">
        <v>1.35</v>
      </c>
      <c r="F316" s="347"/>
      <c r="G316" s="347"/>
      <c r="H316" s="9"/>
      <c r="I316" s="9"/>
      <c r="J316" s="9"/>
    </row>
    <row r="317" spans="1:10" ht="25.5" x14ac:dyDescent="0.35">
      <c r="A317" s="348" t="s">
        <v>327</v>
      </c>
      <c r="B317" s="348"/>
      <c r="C317" s="348"/>
      <c r="D317" s="348"/>
      <c r="E317" s="350">
        <v>1.4</v>
      </c>
      <c r="F317" s="347"/>
      <c r="G317" s="347"/>
      <c r="H317" s="9"/>
      <c r="I317" s="9"/>
      <c r="J317" s="9"/>
    </row>
    <row r="318" spans="1:10" ht="25.5" x14ac:dyDescent="0.35">
      <c r="A318" s="348" t="s">
        <v>328</v>
      </c>
      <c r="B318" s="348"/>
      <c r="C318" s="348"/>
      <c r="D318" s="348"/>
      <c r="E318" s="350">
        <v>1.45</v>
      </c>
      <c r="F318" s="347"/>
      <c r="G318" s="347"/>
      <c r="H318" s="9"/>
      <c r="I318" s="9"/>
      <c r="J318" s="9"/>
    </row>
    <row r="319" spans="1:10" ht="25.5" x14ac:dyDescent="0.35">
      <c r="A319" s="348" t="s">
        <v>329</v>
      </c>
      <c r="B319" s="348"/>
      <c r="C319" s="348"/>
      <c r="D319" s="348"/>
      <c r="E319" s="350">
        <v>1.5</v>
      </c>
      <c r="F319" s="347"/>
      <c r="G319" s="347"/>
      <c r="H319" s="9"/>
      <c r="I319" s="9"/>
      <c r="J319" s="9"/>
    </row>
    <row r="320" spans="1:10" ht="25.5" x14ac:dyDescent="0.35">
      <c r="A320" s="348" t="s">
        <v>330</v>
      </c>
      <c r="B320" s="348"/>
      <c r="C320" s="348"/>
      <c r="D320" s="348"/>
      <c r="E320" s="350">
        <v>2</v>
      </c>
      <c r="F320" s="347"/>
      <c r="G320" s="347"/>
      <c r="H320" s="9"/>
      <c r="I320" s="9"/>
      <c r="J320" s="9"/>
    </row>
    <row r="321" spans="1:10" ht="53.25" customHeight="1" x14ac:dyDescent="0.25">
      <c r="A321" s="351" t="s">
        <v>331</v>
      </c>
      <c r="B321" s="351"/>
      <c r="C321" s="351"/>
      <c r="D321" s="351"/>
      <c r="E321" s="351"/>
      <c r="F321" s="351"/>
      <c r="G321" s="351"/>
      <c r="H321" s="351"/>
      <c r="I321" s="9"/>
      <c r="J321" s="9"/>
    </row>
  </sheetData>
  <sheetProtection selectLockedCells="1" selectUnlockedCells="1"/>
  <mergeCells count="604">
    <mergeCell ref="A320:D320"/>
    <mergeCell ref="A321:H321"/>
    <mergeCell ref="A314:D314"/>
    <mergeCell ref="A315:D315"/>
    <mergeCell ref="A316:D316"/>
    <mergeCell ref="A317:D317"/>
    <mergeCell ref="A318:D318"/>
    <mergeCell ref="A319:D319"/>
    <mergeCell ref="B308:J308"/>
    <mergeCell ref="A309:H309"/>
    <mergeCell ref="A310:D310"/>
    <mergeCell ref="A311:D311"/>
    <mergeCell ref="A312:D312"/>
    <mergeCell ref="A313:D313"/>
    <mergeCell ref="B304:C304"/>
    <mergeCell ref="D304:F307"/>
    <mergeCell ref="G304:I304"/>
    <mergeCell ref="B305:C305"/>
    <mergeCell ref="G305:I305"/>
    <mergeCell ref="B306:C306"/>
    <mergeCell ref="G306:I306"/>
    <mergeCell ref="B307:C307"/>
    <mergeCell ref="G307:I307"/>
    <mergeCell ref="B298:J298"/>
    <mergeCell ref="B299:J299"/>
    <mergeCell ref="B301:I301"/>
    <mergeCell ref="B302:I302"/>
    <mergeCell ref="B303:C303"/>
    <mergeCell ref="D303:F303"/>
    <mergeCell ref="G303:I303"/>
    <mergeCell ref="B294:E294"/>
    <mergeCell ref="F294:J294"/>
    <mergeCell ref="B295:E295"/>
    <mergeCell ref="F295:J295"/>
    <mergeCell ref="B296:E296"/>
    <mergeCell ref="F296:J296"/>
    <mergeCell ref="B290:J290"/>
    <mergeCell ref="B291:E291"/>
    <mergeCell ref="F291:J291"/>
    <mergeCell ref="B292:E292"/>
    <mergeCell ref="F292:J292"/>
    <mergeCell ref="B293:E293"/>
    <mergeCell ref="F293:J293"/>
    <mergeCell ref="B287:E287"/>
    <mergeCell ref="F287:J287"/>
    <mergeCell ref="B288:E288"/>
    <mergeCell ref="F288:J288"/>
    <mergeCell ref="B289:E289"/>
    <mergeCell ref="F289:J289"/>
    <mergeCell ref="B284:E284"/>
    <mergeCell ref="F284:J284"/>
    <mergeCell ref="B285:E285"/>
    <mergeCell ref="F285:J285"/>
    <mergeCell ref="B286:E286"/>
    <mergeCell ref="F286:J286"/>
    <mergeCell ref="B281:E281"/>
    <mergeCell ref="F281:J281"/>
    <mergeCell ref="B282:E282"/>
    <mergeCell ref="F282:J282"/>
    <mergeCell ref="B283:E283"/>
    <mergeCell ref="F283:J283"/>
    <mergeCell ref="B276:J276"/>
    <mergeCell ref="B277:E277"/>
    <mergeCell ref="F277:J277"/>
    <mergeCell ref="F278:J278"/>
    <mergeCell ref="B279:J279"/>
    <mergeCell ref="B280:E280"/>
    <mergeCell ref="F280:J280"/>
    <mergeCell ref="B273:E273"/>
    <mergeCell ref="F273:J273"/>
    <mergeCell ref="B274:E274"/>
    <mergeCell ref="F274:J274"/>
    <mergeCell ref="B275:E275"/>
    <mergeCell ref="F275:J275"/>
    <mergeCell ref="B270:E270"/>
    <mergeCell ref="F270:J270"/>
    <mergeCell ref="B271:E271"/>
    <mergeCell ref="F271:J271"/>
    <mergeCell ref="B272:E272"/>
    <mergeCell ref="F272:J272"/>
    <mergeCell ref="B267:E267"/>
    <mergeCell ref="F267:J267"/>
    <mergeCell ref="B268:E268"/>
    <mergeCell ref="F268:J268"/>
    <mergeCell ref="B269:E269"/>
    <mergeCell ref="F269:J269"/>
    <mergeCell ref="B264:E264"/>
    <mergeCell ref="F264:J264"/>
    <mergeCell ref="B265:E265"/>
    <mergeCell ref="F265:J265"/>
    <mergeCell ref="B266:E266"/>
    <mergeCell ref="F266:J266"/>
    <mergeCell ref="B261:E261"/>
    <mergeCell ref="F261:J261"/>
    <mergeCell ref="B262:E262"/>
    <mergeCell ref="F262:J262"/>
    <mergeCell ref="B263:E263"/>
    <mergeCell ref="F263:J263"/>
    <mergeCell ref="B258:E258"/>
    <mergeCell ref="F258:J258"/>
    <mergeCell ref="B259:E259"/>
    <mergeCell ref="F259:J259"/>
    <mergeCell ref="B260:E260"/>
    <mergeCell ref="F260:J260"/>
    <mergeCell ref="B255:E255"/>
    <mergeCell ref="F255:J255"/>
    <mergeCell ref="B256:E256"/>
    <mergeCell ref="F256:J256"/>
    <mergeCell ref="B257:E257"/>
    <mergeCell ref="F257:J257"/>
    <mergeCell ref="B252:E252"/>
    <mergeCell ref="F252:J252"/>
    <mergeCell ref="B253:E253"/>
    <mergeCell ref="F253:J253"/>
    <mergeCell ref="B254:E254"/>
    <mergeCell ref="F254:J254"/>
    <mergeCell ref="B249:E249"/>
    <mergeCell ref="F249:J249"/>
    <mergeCell ref="B250:E250"/>
    <mergeCell ref="F250:J250"/>
    <mergeCell ref="B251:E251"/>
    <mergeCell ref="F251:J251"/>
    <mergeCell ref="B246:E246"/>
    <mergeCell ref="F246:J246"/>
    <mergeCell ref="B247:E247"/>
    <mergeCell ref="F247:J247"/>
    <mergeCell ref="B248:E248"/>
    <mergeCell ref="F248:J248"/>
    <mergeCell ref="B243:E243"/>
    <mergeCell ref="F243:J243"/>
    <mergeCell ref="B244:E244"/>
    <mergeCell ref="F244:J244"/>
    <mergeCell ref="B245:E245"/>
    <mergeCell ref="F245:J245"/>
    <mergeCell ref="B240:E240"/>
    <mergeCell ref="F240:J240"/>
    <mergeCell ref="B241:E241"/>
    <mergeCell ref="F241:J241"/>
    <mergeCell ref="B242:E242"/>
    <mergeCell ref="F242:J242"/>
    <mergeCell ref="B237:E237"/>
    <mergeCell ref="F237:J237"/>
    <mergeCell ref="B238:E238"/>
    <mergeCell ref="F238:J238"/>
    <mergeCell ref="B239:E239"/>
    <mergeCell ref="F239:J239"/>
    <mergeCell ref="B234:E234"/>
    <mergeCell ref="F234:J234"/>
    <mergeCell ref="B235:E235"/>
    <mergeCell ref="F235:J235"/>
    <mergeCell ref="B236:E236"/>
    <mergeCell ref="F236:J236"/>
    <mergeCell ref="B231:E231"/>
    <mergeCell ref="F231:J231"/>
    <mergeCell ref="B232:E232"/>
    <mergeCell ref="F232:J232"/>
    <mergeCell ref="B233:E233"/>
    <mergeCell ref="F233:J233"/>
    <mergeCell ref="B228:E228"/>
    <mergeCell ref="F228:J228"/>
    <mergeCell ref="B229:E229"/>
    <mergeCell ref="F229:J229"/>
    <mergeCell ref="B230:E230"/>
    <mergeCell ref="F230:J230"/>
    <mergeCell ref="B225:E225"/>
    <mergeCell ref="F225:J225"/>
    <mergeCell ref="B226:E226"/>
    <mergeCell ref="F226:J226"/>
    <mergeCell ref="B227:E227"/>
    <mergeCell ref="F227:J227"/>
    <mergeCell ref="B222:E222"/>
    <mergeCell ref="F222:J222"/>
    <mergeCell ref="B223:E223"/>
    <mergeCell ref="F223:J223"/>
    <mergeCell ref="B224:E224"/>
    <mergeCell ref="F224:J224"/>
    <mergeCell ref="B219:E219"/>
    <mergeCell ref="F219:J219"/>
    <mergeCell ref="B220:E220"/>
    <mergeCell ref="F220:J220"/>
    <mergeCell ref="B221:E221"/>
    <mergeCell ref="F221:J221"/>
    <mergeCell ref="B216:E216"/>
    <mergeCell ref="F216:J216"/>
    <mergeCell ref="B217:E217"/>
    <mergeCell ref="F217:J217"/>
    <mergeCell ref="B218:E218"/>
    <mergeCell ref="F218:J218"/>
    <mergeCell ref="B213:E213"/>
    <mergeCell ref="F213:J213"/>
    <mergeCell ref="B214:E214"/>
    <mergeCell ref="F214:J214"/>
    <mergeCell ref="B215:E215"/>
    <mergeCell ref="F215:J215"/>
    <mergeCell ref="B210:E210"/>
    <mergeCell ref="F210:J210"/>
    <mergeCell ref="B211:E211"/>
    <mergeCell ref="F211:J211"/>
    <mergeCell ref="B212:E212"/>
    <mergeCell ref="F212:J212"/>
    <mergeCell ref="B207:E207"/>
    <mergeCell ref="F207:J207"/>
    <mergeCell ref="B208:E208"/>
    <mergeCell ref="F208:J208"/>
    <mergeCell ref="B209:E209"/>
    <mergeCell ref="F209:J209"/>
    <mergeCell ref="B204:E204"/>
    <mergeCell ref="F204:J204"/>
    <mergeCell ref="B205:E205"/>
    <mergeCell ref="F205:J205"/>
    <mergeCell ref="B206:E206"/>
    <mergeCell ref="F206:J206"/>
    <mergeCell ref="B201:E201"/>
    <mergeCell ref="F201:J201"/>
    <mergeCell ref="B202:E202"/>
    <mergeCell ref="F202:J202"/>
    <mergeCell ref="B203:E203"/>
    <mergeCell ref="F203:J203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2:E192"/>
    <mergeCell ref="F192:J192"/>
    <mergeCell ref="B193:E193"/>
    <mergeCell ref="F193:J193"/>
    <mergeCell ref="B194:E194"/>
    <mergeCell ref="F194:J194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80:E180"/>
    <mergeCell ref="F180:J180"/>
    <mergeCell ref="B181:E181"/>
    <mergeCell ref="F181:J181"/>
    <mergeCell ref="B182:E182"/>
    <mergeCell ref="F182:J182"/>
    <mergeCell ref="B177:E177"/>
    <mergeCell ref="F177:J177"/>
    <mergeCell ref="B178:E178"/>
    <mergeCell ref="F178:J178"/>
    <mergeCell ref="B179:E179"/>
    <mergeCell ref="F179:J179"/>
    <mergeCell ref="B174:E174"/>
    <mergeCell ref="F174:J174"/>
    <mergeCell ref="B175:E175"/>
    <mergeCell ref="F175:J175"/>
    <mergeCell ref="B176:E176"/>
    <mergeCell ref="F176:J176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5:E125"/>
    <mergeCell ref="B126:E126"/>
    <mergeCell ref="F126:J126"/>
    <mergeCell ref="B127:E127"/>
    <mergeCell ref="F127:J127"/>
    <mergeCell ref="A128:E128"/>
    <mergeCell ref="F128:J128"/>
    <mergeCell ref="B121:E121"/>
    <mergeCell ref="F121:J121"/>
    <mergeCell ref="F122:J122"/>
    <mergeCell ref="B123:E123"/>
    <mergeCell ref="B124:E124"/>
    <mergeCell ref="F124:J124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116942.39999999999</v>
      </c>
      <c r="G8" s="33">
        <f>H8*1.1</f>
        <v>107197.20000000001</v>
      </c>
      <c r="H8" s="33">
        <v>97452</v>
      </c>
      <c r="I8" s="33">
        <f>H8*0.75</f>
        <v>73089</v>
      </c>
      <c r="J8" s="33">
        <f>H8*0.5</f>
        <v>48726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163814.39999999999</v>
      </c>
      <c r="G9" s="37">
        <f>H9*1.1</f>
        <v>150163.20000000001</v>
      </c>
      <c r="H9" s="37">
        <v>136512</v>
      </c>
      <c r="I9" s="37">
        <f>H9*0.75</f>
        <v>102384</v>
      </c>
      <c r="J9" s="37">
        <f>H9*0.5</f>
        <v>68256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135950.39999999999</v>
      </c>
      <c r="G11" s="33">
        <f>H11*1.1</f>
        <v>124621.20000000001</v>
      </c>
      <c r="H11" s="33">
        <v>113292</v>
      </c>
      <c r="I11" s="33">
        <f>H11*0.75</f>
        <v>84969</v>
      </c>
      <c r="J11" s="33">
        <f>H11*0.5</f>
        <v>56646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190425.60000000001</v>
      </c>
      <c r="G12" s="37">
        <f>H12*1.1</f>
        <v>174556.80000000002</v>
      </c>
      <c r="H12" s="37">
        <v>158688</v>
      </c>
      <c r="I12" s="37">
        <f>H12*0.75</f>
        <v>119016</v>
      </c>
      <c r="J12" s="37">
        <f>H12*0.5</f>
        <v>79344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16560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24480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20520 до 410400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20520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41040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61560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82080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102600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123120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143640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164160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184680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205200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225720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246240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266760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287280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307800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328320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348840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369360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389880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410400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57600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12960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57600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15840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50400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84" t="s">
        <v>152</v>
      </c>
      <c r="C51" s="85"/>
      <c r="D51" s="85"/>
      <c r="E51" s="86"/>
      <c r="F51" s="93">
        <v>57600</v>
      </c>
      <c r="G51" s="94"/>
      <c r="H51" s="94"/>
      <c r="I51" s="94"/>
      <c r="J51" s="95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"&amp;MIN(F56,F60:J61,H94,F62:F73)&amp;" до "&amp;MAX(F56,F60:J61,H94,F62:F73)</f>
        <v>Цена от 6120 до 191520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50400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5040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61200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64800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77760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129600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191520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6120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25920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21600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115200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43200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14400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60120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86400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60480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141120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90720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108864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80640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181440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8640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161280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60480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51840</v>
      </c>
      <c r="G94" s="212">
        <f>H94*1.1</f>
        <v>47520.000000000007</v>
      </c>
      <c r="H94" s="212">
        <v>43200</v>
      </c>
      <c r="I94" s="212">
        <f>H94*0.75</f>
        <v>32400</v>
      </c>
      <c r="J94" s="213">
        <f>H94*0.5</f>
        <v>21600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80">
        <v>60480</v>
      </c>
      <c r="G96" s="81"/>
      <c r="H96" s="81"/>
      <c r="I96" s="81"/>
      <c r="J96" s="82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57600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72576</v>
      </c>
      <c r="G98" s="212">
        <f>H98*1.1</f>
        <v>66528</v>
      </c>
      <c r="H98" s="212">
        <v>60480</v>
      </c>
      <c r="I98" s="212">
        <f>H98*0.75</f>
        <v>45360</v>
      </c>
      <c r="J98" s="213">
        <f>H98*0.5</f>
        <v>30240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84960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80640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108864</v>
      </c>
      <c r="G102" s="117">
        <f>H102*1.1</f>
        <v>99792.000000000015</v>
      </c>
      <c r="H102" s="117">
        <v>90720</v>
      </c>
      <c r="I102" s="117">
        <f>H102*0.75</f>
        <v>68040</v>
      </c>
      <c r="J102" s="117">
        <f>H102*0.5</f>
        <v>45360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18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67.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0.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7" customHeight="1" x14ac:dyDescent="0.25">
      <c r="A114" s="7" t="s">
        <v>113</v>
      </c>
      <c r="B114" s="126" t="s">
        <v>208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0.5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18" customHeight="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36288</v>
      </c>
      <c r="G8" s="33">
        <f>H8*1.1</f>
        <v>33264</v>
      </c>
      <c r="H8" s="33">
        <v>30240</v>
      </c>
      <c r="I8" s="33">
        <f>H8*0.75</f>
        <v>22680</v>
      </c>
      <c r="J8" s="33">
        <f>H8*0.5</f>
        <v>15120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50803.199999999997</v>
      </c>
      <c r="G9" s="37">
        <f>H9*1.1</f>
        <v>46569.600000000006</v>
      </c>
      <c r="H9" s="37">
        <v>42336</v>
      </c>
      <c r="I9" s="37">
        <f>H9*0.75</f>
        <v>31752</v>
      </c>
      <c r="J9" s="37">
        <f>H9*0.5</f>
        <v>21168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504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720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94392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9936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19872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24840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29808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34776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39744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44712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49680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54648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59616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64584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69552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79488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84456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89424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94392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900 до 17640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900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17640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3240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16920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10800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79848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19080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10800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10800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19080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30060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10800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27360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15120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15120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27360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15120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19872</v>
      </c>
      <c r="G94" s="212">
        <f>H94*1.1</f>
        <v>18216</v>
      </c>
      <c r="H94" s="212">
        <v>16560</v>
      </c>
      <c r="I94" s="212">
        <f>H94*0.75</f>
        <v>12420</v>
      </c>
      <c r="J94" s="213">
        <f>H94*0.5</f>
        <v>8280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19080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28512</v>
      </c>
      <c r="G97" s="212">
        <f>H97*1.1</f>
        <v>26136.000000000004</v>
      </c>
      <c r="H97" s="212">
        <v>23760</v>
      </c>
      <c r="I97" s="212">
        <f>H97*0.75</f>
        <v>17820</v>
      </c>
      <c r="J97" s="213">
        <f>H97*0.5</f>
        <v>11880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27360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5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39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31968</v>
      </c>
      <c r="G8" s="33">
        <f>H8*1.1</f>
        <v>29304.000000000004</v>
      </c>
      <c r="H8" s="33">
        <v>26640</v>
      </c>
      <c r="I8" s="33">
        <f>H8*0.75</f>
        <v>19980</v>
      </c>
      <c r="J8" s="33">
        <f>H8*0.5</f>
        <v>13320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44755.199999999997</v>
      </c>
      <c r="G9" s="37">
        <f>H9*1.1</f>
        <v>41025.600000000006</v>
      </c>
      <c r="H9" s="37">
        <v>37296</v>
      </c>
      <c r="I9" s="37">
        <f>H9*0.75</f>
        <v>27972</v>
      </c>
      <c r="J9" s="37">
        <f>H9*0.5</f>
        <v>18648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38448</v>
      </c>
      <c r="G11" s="33">
        <f>H11*1.1</f>
        <v>35244</v>
      </c>
      <c r="H11" s="33">
        <v>32040</v>
      </c>
      <c r="I11" s="33">
        <f>H11*0.75</f>
        <v>24030</v>
      </c>
      <c r="J11" s="33">
        <f>H11*0.5</f>
        <v>16020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53827.199999999997</v>
      </c>
      <c r="G12" s="37">
        <f>H12*1.1</f>
        <v>49341.600000000006</v>
      </c>
      <c r="H12" s="37">
        <v>44856</v>
      </c>
      <c r="I12" s="37">
        <f>H12*0.75</f>
        <v>33642</v>
      </c>
      <c r="J12" s="37">
        <f>H12*0.5</f>
        <v>22428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5040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3600 до 72000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7200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10800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18000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21600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25200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28800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32400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36000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43200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46800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50400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54000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61200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68400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72000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25200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25200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5760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21600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54720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7200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720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2520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15120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18000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23400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15840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19008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18000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18000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16560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18000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54720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10800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21600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25200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33120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22320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26784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25200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23760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77040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13824</v>
      </c>
      <c r="G94" s="212">
        <f>H94*1.1</f>
        <v>12672.000000000002</v>
      </c>
      <c r="H94" s="212">
        <v>11520</v>
      </c>
      <c r="I94" s="212">
        <f>H94*0.75</f>
        <v>8640</v>
      </c>
      <c r="J94" s="213">
        <f>H94*0.5</f>
        <v>5760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10800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19872</v>
      </c>
      <c r="G97" s="212">
        <f>H97*1.1</f>
        <v>18216</v>
      </c>
      <c r="H97" s="212">
        <v>16560</v>
      </c>
      <c r="I97" s="212">
        <f>H97*0.75</f>
        <v>12420</v>
      </c>
      <c r="J97" s="213">
        <f>H97*0.5</f>
        <v>8280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15120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25200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13824</v>
      </c>
      <c r="G100" s="117">
        <f>H100*1.1</f>
        <v>12672.000000000002</v>
      </c>
      <c r="H100" s="117">
        <v>11520</v>
      </c>
      <c r="I100" s="117">
        <f>H100*0.75</f>
        <v>8640</v>
      </c>
      <c r="J100" s="117">
        <f>H100*0.5</f>
        <v>5760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18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67.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0.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7" customHeight="1" x14ac:dyDescent="0.25">
      <c r="A112" s="7" t="s">
        <v>113</v>
      </c>
      <c r="B112" s="126" t="s">
        <v>208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0.5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18" customHeight="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28080</v>
      </c>
      <c r="G8" s="33">
        <f>H8*1.1</f>
        <v>25740.000000000004</v>
      </c>
      <c r="H8" s="33">
        <v>23400</v>
      </c>
      <c r="I8" s="33">
        <f>H8*0.75</f>
        <v>17550</v>
      </c>
      <c r="J8" s="33">
        <f>H8*0.5</f>
        <v>11700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33609.599999999999</v>
      </c>
      <c r="G11" s="33">
        <f>H11*1.1</f>
        <v>30808.800000000003</v>
      </c>
      <c r="H11" s="33">
        <v>28008</v>
      </c>
      <c r="I11" s="33">
        <f>H11*0.75</f>
        <v>21006</v>
      </c>
      <c r="J11" s="33">
        <f>H11*0.5</f>
        <v>14004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47088</v>
      </c>
      <c r="G12" s="37">
        <f>H12*1.1</f>
        <v>43164</v>
      </c>
      <c r="H12" s="37">
        <v>39240</v>
      </c>
      <c r="I12" s="37">
        <f>H12*0.75</f>
        <v>29430</v>
      </c>
      <c r="J12" s="37">
        <f>H12*0.5</f>
        <v>19620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7092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5688 до 113760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5688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11376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17064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22752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28440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34128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39816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45504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51192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56880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62568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68256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73944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79632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85320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91008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96696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102384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108072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113760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37512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4608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37512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24120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27252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45360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22104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2210.3999999999996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5526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29916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19836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44784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35424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42508.800000000003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17352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40356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44784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19260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45360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12420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4608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33030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42480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28080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63360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24480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56880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63360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64080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18273.599999999999</v>
      </c>
      <c r="G94" s="212">
        <f>H94*1.1</f>
        <v>16750.800000000003</v>
      </c>
      <c r="H94" s="212">
        <v>15228</v>
      </c>
      <c r="I94" s="212">
        <f>H94*0.75</f>
        <v>11421</v>
      </c>
      <c r="J94" s="213">
        <f>H94*0.5</f>
        <v>7614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11340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3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3.25" x14ac:dyDescent="0.25">
      <c r="A7" s="7" t="s">
        <v>111</v>
      </c>
      <c r="B7" s="30" t="s">
        <v>112</v>
      </c>
      <c r="C7" s="31"/>
      <c r="D7" s="31"/>
      <c r="E7" s="32"/>
      <c r="F7" s="33">
        <f>H7*1.2</f>
        <v>52617.599999999999</v>
      </c>
      <c r="G7" s="33">
        <f>H7*1.1</f>
        <v>48232.800000000003</v>
      </c>
      <c r="H7" s="33">
        <v>43848</v>
      </c>
      <c r="I7" s="33">
        <f>H7*0.75</f>
        <v>32886</v>
      </c>
      <c r="J7" s="33">
        <f>H7*0.5</f>
        <v>21924</v>
      </c>
    </row>
    <row r="8" spans="1:10" ht="24" thickBot="1" x14ac:dyDescent="0.3">
      <c r="A8" s="7" t="s">
        <v>113</v>
      </c>
      <c r="B8" s="34" t="s">
        <v>114</v>
      </c>
      <c r="C8" s="35"/>
      <c r="D8" s="35"/>
      <c r="E8" s="36"/>
      <c r="F8" s="37">
        <f>H8*1.2</f>
        <v>73699.199999999997</v>
      </c>
      <c r="G8" s="37">
        <f>H8*1.1</f>
        <v>67557.600000000006</v>
      </c>
      <c r="H8" s="37">
        <v>61416</v>
      </c>
      <c r="I8" s="37">
        <f>H8*0.75</f>
        <v>46062</v>
      </c>
      <c r="J8" s="37">
        <f>H8*0.5</f>
        <v>30708</v>
      </c>
    </row>
    <row r="9" spans="1:10" ht="24" thickBot="1" x14ac:dyDescent="0.3">
      <c r="A9" s="7"/>
      <c r="B9" s="27"/>
      <c r="C9" s="38"/>
      <c r="D9" s="38"/>
      <c r="E9" s="39"/>
      <c r="F9" s="146"/>
      <c r="G9" s="146"/>
      <c r="H9" s="146"/>
      <c r="I9" s="146"/>
      <c r="J9" s="147"/>
    </row>
    <row r="10" spans="1:10" ht="23.25" x14ac:dyDescent="0.25">
      <c r="A10" s="7" t="s">
        <v>111</v>
      </c>
      <c r="B10" s="30" t="s">
        <v>115</v>
      </c>
      <c r="C10" s="31"/>
      <c r="D10" s="31"/>
      <c r="E10" s="32"/>
      <c r="F10" s="33">
        <f>H10*1.2</f>
        <v>55209.599999999999</v>
      </c>
      <c r="G10" s="33">
        <f>H10*1.1</f>
        <v>50608.800000000003</v>
      </c>
      <c r="H10" s="33">
        <v>46008</v>
      </c>
      <c r="I10" s="33">
        <f>H10*0.75</f>
        <v>34506</v>
      </c>
      <c r="J10" s="33">
        <f>H10*0.5</f>
        <v>23004</v>
      </c>
    </row>
    <row r="11" spans="1:10" ht="36" customHeight="1" thickBot="1" x14ac:dyDescent="0.3">
      <c r="A11" s="7" t="s">
        <v>113</v>
      </c>
      <c r="B11" s="34" t="s">
        <v>116</v>
      </c>
      <c r="C11" s="35"/>
      <c r="D11" s="35"/>
      <c r="E11" s="36"/>
      <c r="F11" s="37">
        <f>H11*1.2</f>
        <v>77328</v>
      </c>
      <c r="G11" s="37">
        <f>H11*1.1</f>
        <v>70884</v>
      </c>
      <c r="H11" s="37">
        <v>64440</v>
      </c>
      <c r="I11" s="37">
        <f>H11*0.75</f>
        <v>48330</v>
      </c>
      <c r="J11" s="37">
        <f>H11*0.5</f>
        <v>32220</v>
      </c>
    </row>
    <row r="12" spans="1:10" ht="36" customHeight="1" thickBot="1" x14ac:dyDescent="0.3">
      <c r="A12" s="7"/>
      <c r="B12" s="27"/>
      <c r="C12" s="28"/>
      <c r="D12" s="28"/>
      <c r="E12" s="29"/>
      <c r="F12" s="146"/>
      <c r="G12" s="146"/>
      <c r="H12" s="146"/>
      <c r="I12" s="146"/>
      <c r="J12" s="147"/>
    </row>
    <row r="13" spans="1:10" ht="23.25" x14ac:dyDescent="0.25">
      <c r="A13" s="7" t="s">
        <v>111</v>
      </c>
      <c r="B13" s="30" t="s">
        <v>117</v>
      </c>
      <c r="C13" s="227"/>
      <c r="D13" s="227"/>
      <c r="E13" s="228"/>
      <c r="F13" s="33">
        <f>H13*1.2</f>
        <v>7257.5999999999995</v>
      </c>
      <c r="G13" s="33">
        <f>H13*1.1</f>
        <v>6652.8</v>
      </c>
      <c r="H13" s="33">
        <v>6048</v>
      </c>
      <c r="I13" s="33">
        <f>H13*0.75</f>
        <v>4536</v>
      </c>
      <c r="J13" s="33">
        <f>H13*0.5</f>
        <v>3024</v>
      </c>
    </row>
    <row r="14" spans="1:10" ht="36" customHeight="1" thickBot="1" x14ac:dyDescent="0.3">
      <c r="A14" s="7" t="s">
        <v>113</v>
      </c>
      <c r="B14" s="229" t="s">
        <v>118</v>
      </c>
      <c r="C14" s="230"/>
      <c r="D14" s="230"/>
      <c r="E14" s="231"/>
      <c r="F14" s="37">
        <f>H14*1.2</f>
        <v>10368</v>
      </c>
      <c r="G14" s="37">
        <f>H14*1.1</f>
        <v>9504</v>
      </c>
      <c r="H14" s="37">
        <v>8640</v>
      </c>
      <c r="I14" s="37">
        <f>H14*0.75</f>
        <v>6480</v>
      </c>
      <c r="J14" s="37">
        <f>H14*0.5</f>
        <v>4320</v>
      </c>
    </row>
    <row r="15" spans="1:10" ht="36" customHeight="1" thickBot="1" x14ac:dyDescent="0.3">
      <c r="A15" s="7"/>
      <c r="B15" s="27"/>
      <c r="C15" s="28"/>
      <c r="D15" s="28"/>
      <c r="E15" s="29"/>
      <c r="F15" s="146"/>
      <c r="G15" s="146"/>
      <c r="H15" s="146"/>
      <c r="I15" s="146"/>
      <c r="J15" s="147"/>
    </row>
    <row r="16" spans="1:10" ht="24" thickBot="1" x14ac:dyDescent="0.3">
      <c r="A16" s="7" t="s">
        <v>111</v>
      </c>
      <c r="B16" s="52" t="s">
        <v>119</v>
      </c>
      <c r="C16" s="53"/>
      <c r="D16" s="53"/>
      <c r="E16" s="54"/>
      <c r="F16" s="43">
        <v>1260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52" t="s">
        <v>120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24" thickBot="1" x14ac:dyDescent="0.3">
      <c r="A18" s="7"/>
      <c r="B18" s="27"/>
      <c r="C18" s="38"/>
      <c r="D18" s="38"/>
      <c r="E18" s="39"/>
      <c r="F18" s="40"/>
      <c r="G18" s="41"/>
      <c r="H18" s="41"/>
      <c r="I18" s="41"/>
      <c r="J18" s="42"/>
    </row>
    <row r="19" spans="1:10" ht="36" customHeight="1" thickBot="1" x14ac:dyDescent="0.3">
      <c r="A19" s="7"/>
      <c r="B19" s="61" t="s">
        <v>121</v>
      </c>
      <c r="C19" s="62"/>
      <c r="D19" s="62"/>
      <c r="E19" s="63"/>
      <c r="F19" s="64" t="str">
        <f>"Цена от "&amp;MIN($F$20:F39)&amp;" до "&amp;MAX($F$20:F39)</f>
        <v>Цена от 7092 до 141840</v>
      </c>
      <c r="G19" s="65"/>
      <c r="H19" s="65"/>
      <c r="I19" s="65"/>
      <c r="J19" s="66"/>
    </row>
    <row r="20" spans="1:10" ht="36" customHeight="1" outlineLevel="1" x14ac:dyDescent="0.25">
      <c r="A20" s="7"/>
      <c r="B20" s="52" t="s">
        <v>122</v>
      </c>
      <c r="C20" s="53"/>
      <c r="D20" s="53"/>
      <c r="E20" s="54"/>
      <c r="F20" s="67">
        <v>7092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123</v>
      </c>
      <c r="C21" s="53"/>
      <c r="D21" s="53"/>
      <c r="E21" s="54"/>
      <c r="F21" s="67">
        <v>14184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21276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28368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35460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42552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49644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56736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63828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70920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78012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85104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92196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99288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106380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113472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120564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127656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134748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141840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1800 до 12240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6480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2484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6480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3600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1800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3600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5400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12240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5688 до 60120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15984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1598.3999999999999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4669.2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33012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10800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23400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33012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39614.399999999994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9000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23400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47412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5688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27612</v>
      </c>
      <c r="G69" s="68"/>
      <c r="H69" s="68"/>
      <c r="I69" s="68"/>
      <c r="J69" s="69"/>
    </row>
    <row r="70" spans="1:10" ht="36" customHeight="1" x14ac:dyDescent="0.25">
      <c r="A70" s="7"/>
      <c r="B70" s="52" t="s">
        <v>170</v>
      </c>
      <c r="C70" s="96"/>
      <c r="D70" s="96"/>
      <c r="E70" s="97"/>
      <c r="F70" s="67">
        <v>21240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14400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2160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42012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46800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15120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33120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46800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56160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12960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33120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8640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84240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20160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33134.400000000001</v>
      </c>
      <c r="G93" s="212">
        <f>H93*1.1</f>
        <v>30373.200000000001</v>
      </c>
      <c r="H93" s="212">
        <v>27612</v>
      </c>
      <c r="I93" s="212">
        <f>H93*0.75</f>
        <v>20709</v>
      </c>
      <c r="J93" s="213">
        <f>H93*0.5</f>
        <v>13806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15228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16380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46656</v>
      </c>
      <c r="G96" s="212">
        <f>H96*1.1</f>
        <v>42768</v>
      </c>
      <c r="H96" s="212">
        <v>38880</v>
      </c>
      <c r="I96" s="212">
        <f>H96*0.75</f>
        <v>29160</v>
      </c>
      <c r="J96" s="213">
        <f>H96*0.5</f>
        <v>19440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21600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23040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18000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38"/>
      <c r="D107" s="38"/>
      <c r="E107" s="39"/>
      <c r="F107" s="40"/>
      <c r="G107" s="41"/>
      <c r="H107" s="41"/>
      <c r="I107" s="41"/>
      <c r="J107" s="42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255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199">
    <mergeCell ref="B107:E107"/>
    <mergeCell ref="F107:J107"/>
    <mergeCell ref="B109:J109"/>
    <mergeCell ref="B110:J110"/>
    <mergeCell ref="B111:J111"/>
    <mergeCell ref="B112:J112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3:E93"/>
    <mergeCell ref="B94:E94"/>
    <mergeCell ref="F94:J94"/>
    <mergeCell ref="B95:E95"/>
    <mergeCell ref="F95:J95"/>
    <mergeCell ref="B96:E96"/>
    <mergeCell ref="B90:E90"/>
    <mergeCell ref="F90:J90"/>
    <mergeCell ref="B91:E91"/>
    <mergeCell ref="F91:J91"/>
    <mergeCell ref="B92:E92"/>
    <mergeCell ref="F92:J92"/>
    <mergeCell ref="B86:E86"/>
    <mergeCell ref="F86:J86"/>
    <mergeCell ref="F87:J87"/>
    <mergeCell ref="B88:J88"/>
    <mergeCell ref="B89:E89"/>
    <mergeCell ref="F89:J89"/>
    <mergeCell ref="B83:E83"/>
    <mergeCell ref="F83:J83"/>
    <mergeCell ref="B84:E84"/>
    <mergeCell ref="F84:J84"/>
    <mergeCell ref="B85:E85"/>
    <mergeCell ref="F85:J85"/>
    <mergeCell ref="B80:E80"/>
    <mergeCell ref="F80:J80"/>
    <mergeCell ref="B81:E81"/>
    <mergeCell ref="F81:J81"/>
    <mergeCell ref="B82:E82"/>
    <mergeCell ref="F82:J82"/>
    <mergeCell ref="B77:E77"/>
    <mergeCell ref="F77:J77"/>
    <mergeCell ref="B78:E78"/>
    <mergeCell ref="F78:J78"/>
    <mergeCell ref="B79:E79"/>
    <mergeCell ref="F79:J79"/>
    <mergeCell ref="B74:E74"/>
    <mergeCell ref="F74:J74"/>
    <mergeCell ref="B75:E75"/>
    <mergeCell ref="F75:J75"/>
    <mergeCell ref="B76:E76"/>
    <mergeCell ref="F76:J76"/>
    <mergeCell ref="B71:E71"/>
    <mergeCell ref="F71:J71"/>
    <mergeCell ref="B72:E72"/>
    <mergeCell ref="F72:J72"/>
    <mergeCell ref="B73:E73"/>
    <mergeCell ref="F73:J73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20:E20"/>
    <mergeCell ref="F20:J20"/>
    <mergeCell ref="B21:E21"/>
    <mergeCell ref="F21:J21"/>
    <mergeCell ref="B22:E22"/>
    <mergeCell ref="F22:J22"/>
    <mergeCell ref="B17:E17"/>
    <mergeCell ref="F17:J17"/>
    <mergeCell ref="B18:E18"/>
    <mergeCell ref="F18:J18"/>
    <mergeCell ref="B19:E19"/>
    <mergeCell ref="F19:J19"/>
    <mergeCell ref="B12:E12"/>
    <mergeCell ref="B13:E13"/>
    <mergeCell ref="B14:E14"/>
    <mergeCell ref="B15:E15"/>
    <mergeCell ref="B16:E16"/>
    <mergeCell ref="F16:J16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16.140625" style="7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15919.199999999999</v>
      </c>
      <c r="G8" s="33">
        <f>H8*1.1</f>
        <v>14592.6</v>
      </c>
      <c r="H8" s="33">
        <v>13266</v>
      </c>
      <c r="I8" s="33">
        <f>H8*0.75</f>
        <v>9949.5</v>
      </c>
      <c r="J8" s="33">
        <f>H8*0.5</f>
        <v>6633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22291.200000000001</v>
      </c>
      <c r="G9" s="37">
        <f>H9*1.1</f>
        <v>20433.600000000002</v>
      </c>
      <c r="H9" s="37">
        <v>18576</v>
      </c>
      <c r="I9" s="37">
        <f>H9*0.75</f>
        <v>13932</v>
      </c>
      <c r="J9" s="37">
        <f>H9*0.5</f>
        <v>9288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18122.399999999998</v>
      </c>
      <c r="G11" s="33">
        <f>H11*1.1</f>
        <v>16612.2</v>
      </c>
      <c r="H11" s="33">
        <v>15102</v>
      </c>
      <c r="I11" s="33">
        <f>H11*0.75</f>
        <v>11326.5</v>
      </c>
      <c r="J11" s="33">
        <f>H11*0.5</f>
        <v>7551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25401.599999999999</v>
      </c>
      <c r="G12" s="37">
        <f>H12*1.1</f>
        <v>23284.800000000003</v>
      </c>
      <c r="H12" s="37">
        <v>21168</v>
      </c>
      <c r="I12" s="37">
        <f>H12*0.75</f>
        <v>15876</v>
      </c>
      <c r="J12" s="37">
        <f>H12*0.5</f>
        <v>10584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2772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4320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2628 до 52560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2628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5256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7884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10512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13140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15768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18396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21024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23652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26280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28908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31536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34164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36792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39420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42048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44676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47304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49932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52560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22500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1836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2:10" ht="36" customHeight="1" x14ac:dyDescent="0.25">
      <c r="B44" s="78" t="s">
        <v>145</v>
      </c>
      <c r="C44" s="79"/>
      <c r="D44" s="79"/>
      <c r="E44" s="36"/>
      <c r="F44" s="80">
        <v>22500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4428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14688</v>
      </c>
      <c r="G51" s="68"/>
      <c r="H51" s="68"/>
      <c r="I51" s="68"/>
      <c r="J51" s="69"/>
    </row>
    <row r="52" spans="1:10" ht="21.75" customHeight="1" thickBot="1" x14ac:dyDescent="0.3"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1512 до 38592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5040</v>
      </c>
      <c r="G56" s="68"/>
      <c r="H56" s="68"/>
      <c r="I56" s="68"/>
      <c r="J56" s="69"/>
    </row>
    <row r="57" spans="1:10" ht="36" customHeight="1" x14ac:dyDescent="0.25">
      <c r="B57" s="84" t="s">
        <v>157</v>
      </c>
      <c r="C57" s="85"/>
      <c r="D57" s="85"/>
      <c r="E57" s="86"/>
      <c r="F57" s="93">
        <v>504</v>
      </c>
      <c r="G57" s="94"/>
      <c r="H57" s="94"/>
      <c r="I57" s="94"/>
      <c r="J57" s="95"/>
    </row>
    <row r="58" spans="1:10" ht="36" customHeight="1" thickBot="1" x14ac:dyDescent="0.3">
      <c r="B58" s="84" t="s">
        <v>158</v>
      </c>
      <c r="C58" s="85"/>
      <c r="D58" s="85"/>
      <c r="E58" s="86"/>
      <c r="F58" s="93">
        <v>1260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13932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21780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29916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17460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20952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21780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22500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37548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6750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1512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7812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6732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38592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19476</v>
      </c>
      <c r="G73" s="68"/>
      <c r="H73" s="68"/>
      <c r="I73" s="68"/>
      <c r="J73" s="69"/>
    </row>
    <row r="74" spans="1:10" ht="36" customHeight="1" x14ac:dyDescent="0.25">
      <c r="B74" s="76" t="s">
        <v>173</v>
      </c>
      <c r="C74" s="77"/>
      <c r="D74" s="77"/>
      <c r="E74" s="54"/>
      <c r="F74" s="67">
        <v>1836</v>
      </c>
      <c r="G74" s="68"/>
      <c r="H74" s="68"/>
      <c r="I74" s="68"/>
      <c r="J74" s="69"/>
    </row>
    <row r="75" spans="1:10" ht="36" customHeight="1" x14ac:dyDescent="0.25">
      <c r="B75" s="76" t="s">
        <v>174</v>
      </c>
      <c r="C75" s="77"/>
      <c r="D75" s="77"/>
      <c r="E75" s="54"/>
      <c r="F75" s="67">
        <v>3150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20160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30960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42480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24480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29376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30960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31680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53280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54720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27360</v>
      </c>
      <c r="G86" s="68"/>
      <c r="H86" s="68"/>
      <c r="I86" s="68"/>
      <c r="J86" s="69"/>
    </row>
    <row r="87" spans="1:10" ht="36" customHeight="1" thickBot="1" x14ac:dyDescent="0.3"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8942.4</v>
      </c>
      <c r="G93" s="212">
        <f>H93*1.1</f>
        <v>8197.2000000000007</v>
      </c>
      <c r="H93" s="212">
        <v>7452</v>
      </c>
      <c r="I93" s="212">
        <f>H93*0.75</f>
        <v>5589</v>
      </c>
      <c r="J93" s="213">
        <f>H93*0.5</f>
        <v>3726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5688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11340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12960</v>
      </c>
      <c r="G96" s="212">
        <f>H96*1.1</f>
        <v>11880.000000000002</v>
      </c>
      <c r="H96" s="212">
        <v>10800</v>
      </c>
      <c r="I96" s="212">
        <f>H96*0.75</f>
        <v>8100</v>
      </c>
      <c r="J96" s="213">
        <f>H96*0.5</f>
        <v>5400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8640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54" customHeight="1" thickBot="1" x14ac:dyDescent="0.3"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28.5" customHeight="1" thickBot="1" x14ac:dyDescent="0.3"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28.5" customHeight="1" x14ac:dyDescent="0.25"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28.5" customHeight="1" x14ac:dyDescent="0.25"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28.5" customHeight="1" x14ac:dyDescent="0.25"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28.5" customHeight="1" thickBot="1" x14ac:dyDescent="0.3"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67.5" customHeight="1" x14ac:dyDescent="0.25">
      <c r="B107" s="124" t="s">
        <v>254</v>
      </c>
      <c r="C107" s="124"/>
      <c r="D107" s="124"/>
      <c r="E107" s="124"/>
      <c r="F107" s="124"/>
      <c r="G107" s="124"/>
      <c r="H107" s="124"/>
      <c r="I107" s="124"/>
      <c r="J107" s="124"/>
    </row>
    <row r="108" spans="1:10" ht="40.5" customHeight="1" x14ac:dyDescent="0.25">
      <c r="B108" s="124" t="s">
        <v>207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7" customHeight="1" x14ac:dyDescent="0.25">
      <c r="A109" s="7" t="s">
        <v>113</v>
      </c>
      <c r="B109" s="126" t="s">
        <v>208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0.5" customHeight="1" x14ac:dyDescent="0.25"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18" customHeight="1" x14ac:dyDescent="0.25"/>
  </sheetData>
  <sheetProtection selectLockedCells="1" selectUnlockedCells="1"/>
  <mergeCells count="201">
    <mergeCell ref="B106:E106"/>
    <mergeCell ref="F106:J106"/>
    <mergeCell ref="B107:J107"/>
    <mergeCell ref="B108:J108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J100"/>
    <mergeCell ref="B101:E101"/>
    <mergeCell ref="F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1" sqref="A51:XFD52"/>
    </sheetView>
  </sheetViews>
  <sheetFormatPr defaultColWidth="9.140625" defaultRowHeight="12.75" outlineLevelRow="1" x14ac:dyDescent="0.25"/>
  <cols>
    <col min="1" max="1" width="43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47282.400000000001</v>
      </c>
      <c r="G8" s="33">
        <f>H8*1.1</f>
        <v>43342.200000000004</v>
      </c>
      <c r="H8" s="33">
        <v>39402</v>
      </c>
      <c r="I8" s="33">
        <f>H8*0.75</f>
        <v>29551.5</v>
      </c>
      <c r="J8" s="33">
        <f>H8*0.5</f>
        <v>19701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66268.800000000003</v>
      </c>
      <c r="G9" s="37">
        <f>H9*1.1</f>
        <v>60746.400000000001</v>
      </c>
      <c r="H9" s="37">
        <v>55224</v>
      </c>
      <c r="I9" s="37">
        <f>H9*0.75</f>
        <v>41418</v>
      </c>
      <c r="J9" s="37">
        <f>H9*0.5</f>
        <v>27612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53269.920000000006</v>
      </c>
      <c r="G11" s="33">
        <f>H11*1.1</f>
        <v>48830.760000000009</v>
      </c>
      <c r="H11" s="33">
        <v>44391.600000000006</v>
      </c>
      <c r="I11" s="33">
        <f>H11*0.75</f>
        <v>33293.700000000004</v>
      </c>
      <c r="J11" s="33">
        <f>H11*0.5</f>
        <v>22195.800000000003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74649.599999999991</v>
      </c>
      <c r="G12" s="37">
        <f>H12*1.1</f>
        <v>68428.800000000003</v>
      </c>
      <c r="H12" s="37">
        <v>62208</v>
      </c>
      <c r="I12" s="37">
        <f>H12*0.75</f>
        <v>46656</v>
      </c>
      <c r="J12" s="37">
        <f>H12*0.5</f>
        <v>31104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5508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"&amp;MIN(F21:F39)&amp;" до "&amp;MAX(F21:F39)</f>
        <v>Цена от 11520 до 76320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123</v>
      </c>
      <c r="C21" s="108"/>
      <c r="D21" s="108"/>
      <c r="E21" s="109"/>
      <c r="F21" s="67">
        <v>11520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124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125</v>
      </c>
      <c r="C23" s="53"/>
      <c r="D23" s="53"/>
      <c r="E23" s="54"/>
      <c r="F23" s="67">
        <v>18720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126</v>
      </c>
      <c r="C24" s="53"/>
      <c r="D24" s="53"/>
      <c r="E24" s="54"/>
      <c r="F24" s="67">
        <v>22320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127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128</v>
      </c>
      <c r="C26" s="53"/>
      <c r="D26" s="53"/>
      <c r="E26" s="54"/>
      <c r="F26" s="67">
        <v>29520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129</v>
      </c>
      <c r="C27" s="53"/>
      <c r="D27" s="53"/>
      <c r="E27" s="54"/>
      <c r="F27" s="67">
        <v>33120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130</v>
      </c>
      <c r="C28" s="53"/>
      <c r="D28" s="53"/>
      <c r="E28" s="54"/>
      <c r="F28" s="67">
        <v>36720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131</v>
      </c>
      <c r="C29" s="53"/>
      <c r="D29" s="53"/>
      <c r="E29" s="54"/>
      <c r="F29" s="67">
        <v>40320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132</v>
      </c>
      <c r="C30" s="53"/>
      <c r="D30" s="53"/>
      <c r="E30" s="54"/>
      <c r="F30" s="67">
        <v>43920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133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134</v>
      </c>
      <c r="C32" s="53"/>
      <c r="D32" s="53"/>
      <c r="E32" s="54"/>
      <c r="F32" s="67">
        <v>51120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135</v>
      </c>
      <c r="C33" s="53"/>
      <c r="D33" s="53"/>
      <c r="E33" s="54"/>
      <c r="F33" s="67">
        <v>54720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136</v>
      </c>
      <c r="C34" s="53"/>
      <c r="D34" s="53"/>
      <c r="E34" s="54"/>
      <c r="F34" s="67">
        <v>58320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137</v>
      </c>
      <c r="C35" s="53"/>
      <c r="D35" s="53"/>
      <c r="E35" s="54"/>
      <c r="F35" s="67">
        <v>61920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138</v>
      </c>
      <c r="C36" s="53"/>
      <c r="D36" s="53"/>
      <c r="E36" s="54"/>
      <c r="F36" s="67">
        <v>65520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139</v>
      </c>
      <c r="C37" s="53"/>
      <c r="D37" s="53"/>
      <c r="E37" s="54"/>
      <c r="F37" s="67">
        <v>69120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140</v>
      </c>
      <c r="C38" s="53"/>
      <c r="D38" s="53"/>
      <c r="E38" s="54"/>
      <c r="F38" s="67">
        <v>72720</v>
      </c>
      <c r="G38" s="68"/>
      <c r="H38" s="68"/>
      <c r="I38" s="68"/>
      <c r="J38" s="69"/>
    </row>
    <row r="39" spans="1:10" ht="36" customHeight="1" outlineLevel="1" thickBot="1" x14ac:dyDescent="0.3">
      <c r="A39" s="7"/>
      <c r="B39" s="52" t="s">
        <v>141</v>
      </c>
      <c r="C39" s="53"/>
      <c r="D39" s="53"/>
      <c r="E39" s="54"/>
      <c r="F39" s="67">
        <v>76320</v>
      </c>
      <c r="G39" s="68"/>
      <c r="H39" s="68"/>
      <c r="I39" s="68"/>
      <c r="J39" s="69"/>
    </row>
    <row r="40" spans="1:10" ht="36" customHeight="1" thickBot="1" x14ac:dyDescent="0.3">
      <c r="A40" s="7"/>
      <c r="B40" s="70" t="s">
        <v>142</v>
      </c>
      <c r="C40" s="71"/>
      <c r="D40" s="71"/>
      <c r="E40" s="72"/>
      <c r="F40" s="73" t="str">
        <f>"Цена от "&amp;MIN(F41:F50)&amp;" до "&amp;MAX(F41:F50)</f>
        <v>Цена от 936 до 22104</v>
      </c>
      <c r="G40" s="74"/>
      <c r="H40" s="74"/>
      <c r="I40" s="74"/>
      <c r="J40" s="75"/>
    </row>
    <row r="41" spans="1:10" ht="36" customHeight="1" x14ac:dyDescent="0.25">
      <c r="A41" s="7"/>
      <c r="B41" s="76" t="s">
        <v>143</v>
      </c>
      <c r="C41" s="77"/>
      <c r="D41" s="77"/>
      <c r="E41" s="54"/>
      <c r="F41" s="67">
        <v>4536</v>
      </c>
      <c r="G41" s="68"/>
      <c r="H41" s="68"/>
      <c r="I41" s="68"/>
      <c r="J41" s="69"/>
    </row>
    <row r="42" spans="1:10" ht="36" customHeight="1" x14ac:dyDescent="0.25">
      <c r="A42" s="7"/>
      <c r="B42" s="76" t="s">
        <v>210</v>
      </c>
      <c r="C42" s="77"/>
      <c r="D42" s="77"/>
      <c r="E42" s="54"/>
      <c r="F42" s="67">
        <v>936</v>
      </c>
      <c r="G42" s="68"/>
      <c r="H42" s="68"/>
      <c r="I42" s="68"/>
      <c r="J42" s="69"/>
    </row>
    <row r="43" spans="1:10" ht="36" customHeight="1" x14ac:dyDescent="0.25">
      <c r="A43" s="7"/>
      <c r="B43" s="78" t="s">
        <v>145</v>
      </c>
      <c r="C43" s="79"/>
      <c r="D43" s="79"/>
      <c r="E43" s="36"/>
      <c r="F43" s="80">
        <v>22104</v>
      </c>
      <c r="G43" s="81"/>
      <c r="H43" s="81"/>
      <c r="I43" s="81"/>
      <c r="J43" s="82"/>
    </row>
    <row r="44" spans="1:10" ht="36" customHeight="1" x14ac:dyDescent="0.25">
      <c r="A44" s="7"/>
      <c r="B44" s="76" t="s">
        <v>146</v>
      </c>
      <c r="C44" s="77"/>
      <c r="D44" s="77"/>
      <c r="E44" s="54"/>
      <c r="F44" s="67">
        <v>3348</v>
      </c>
      <c r="G44" s="68"/>
      <c r="H44" s="68"/>
      <c r="I44" s="68"/>
      <c r="J44" s="69"/>
    </row>
    <row r="45" spans="1:10" ht="36" customHeight="1" x14ac:dyDescent="0.25">
      <c r="A45" s="7"/>
      <c r="B45" s="76" t="s">
        <v>147</v>
      </c>
      <c r="C45" s="77"/>
      <c r="D45" s="77"/>
      <c r="E45" s="54"/>
      <c r="F45" s="67">
        <v>22104</v>
      </c>
      <c r="G45" s="68"/>
      <c r="H45" s="68"/>
      <c r="I45" s="68"/>
      <c r="J45" s="69"/>
    </row>
    <row r="46" spans="1:10" ht="36" customHeight="1" x14ac:dyDescent="0.25">
      <c r="A46" s="7"/>
      <c r="B46" s="76" t="s">
        <v>148</v>
      </c>
      <c r="C46" s="77"/>
      <c r="D46" s="77"/>
      <c r="E46" s="54"/>
      <c r="F46" s="67">
        <v>936</v>
      </c>
      <c r="G46" s="68"/>
      <c r="H46" s="68"/>
      <c r="I46" s="68"/>
      <c r="J46" s="69"/>
    </row>
    <row r="47" spans="1:10" ht="36" customHeight="1" x14ac:dyDescent="0.25">
      <c r="A47" s="7"/>
      <c r="B47" s="76" t="s">
        <v>149</v>
      </c>
      <c r="C47" s="77"/>
      <c r="D47" s="77"/>
      <c r="E47" s="54"/>
      <c r="F47" s="67">
        <v>936</v>
      </c>
      <c r="G47" s="68"/>
      <c r="H47" s="68"/>
      <c r="I47" s="68"/>
      <c r="J47" s="69"/>
    </row>
    <row r="48" spans="1:10" ht="36" customHeight="1" x14ac:dyDescent="0.25">
      <c r="A48" s="7"/>
      <c r="B48" s="76" t="s">
        <v>150</v>
      </c>
      <c r="C48" s="77"/>
      <c r="D48" s="77"/>
      <c r="E48" s="54"/>
      <c r="F48" s="67">
        <v>1872</v>
      </c>
      <c r="G48" s="68"/>
      <c r="H48" s="68"/>
      <c r="I48" s="68"/>
      <c r="J48" s="69"/>
    </row>
    <row r="49" spans="1:10" ht="36" customHeight="1" x14ac:dyDescent="0.25">
      <c r="A49" s="7"/>
      <c r="B49" s="76" t="s">
        <v>151</v>
      </c>
      <c r="C49" s="77"/>
      <c r="D49" s="77"/>
      <c r="E49" s="54"/>
      <c r="F49" s="67">
        <v>2808</v>
      </c>
      <c r="G49" s="68"/>
      <c r="H49" s="68"/>
      <c r="I49" s="68"/>
      <c r="J49" s="69"/>
    </row>
    <row r="50" spans="1:10" ht="36" customHeight="1" thickBot="1" x14ac:dyDescent="0.3">
      <c r="A50" s="7"/>
      <c r="B50" s="76" t="s">
        <v>152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21.75" customHeight="1" thickBot="1" x14ac:dyDescent="0.3">
      <c r="A51" s="7"/>
      <c r="B51" s="27"/>
      <c r="C51" s="38"/>
      <c r="D51" s="38"/>
      <c r="E51" s="39"/>
      <c r="F51" s="40" t="s">
        <v>153</v>
      </c>
      <c r="G51" s="41"/>
      <c r="H51" s="41"/>
      <c r="I51" s="41"/>
      <c r="J51" s="42"/>
    </row>
    <row r="52" spans="1:10" ht="36" customHeight="1" thickBot="1" x14ac:dyDescent="0.3">
      <c r="A52" s="7"/>
      <c r="B52" s="76" t="s">
        <v>154</v>
      </c>
      <c r="C52" s="77"/>
      <c r="D52" s="77"/>
      <c r="E52" s="54"/>
      <c r="F52" s="67">
        <v>180</v>
      </c>
      <c r="G52" s="68"/>
      <c r="H52" s="68"/>
      <c r="I52" s="68"/>
      <c r="J52" s="69"/>
    </row>
    <row r="53" spans="1:10" ht="54" customHeight="1" thickBot="1" x14ac:dyDescent="0.3">
      <c r="A53" s="7"/>
      <c r="B53" s="194" t="s">
        <v>211</v>
      </c>
      <c r="C53" s="195"/>
      <c r="D53" s="195"/>
      <c r="E53" s="196"/>
      <c r="F53" s="205" t="str">
        <f>"Цена от "&amp;MIN(F55,F59:J60,H93,F61:J72)&amp;" до "&amp;MAX(F55,F59:J60,H93,F61:J72)</f>
        <v>Цена от 3168 до 94680</v>
      </c>
      <c r="G53" s="206"/>
      <c r="H53" s="206"/>
      <c r="I53" s="206"/>
      <c r="J53" s="207"/>
    </row>
    <row r="54" spans="1:10" ht="24" thickBot="1" x14ac:dyDescent="0.3">
      <c r="A54" s="7"/>
      <c r="B54" s="27"/>
      <c r="C54" s="38"/>
      <c r="D54" s="38"/>
      <c r="E54" s="39"/>
      <c r="F54" s="40"/>
      <c r="G54" s="41"/>
      <c r="H54" s="41"/>
      <c r="I54" s="41"/>
      <c r="J54" s="42"/>
    </row>
    <row r="55" spans="1:10" ht="36" customHeight="1" x14ac:dyDescent="0.25">
      <c r="A55" s="7"/>
      <c r="B55" s="76" t="s">
        <v>156</v>
      </c>
      <c r="C55" s="77"/>
      <c r="D55" s="77"/>
      <c r="E55" s="54"/>
      <c r="F55" s="67">
        <v>19872</v>
      </c>
      <c r="G55" s="68"/>
      <c r="H55" s="68"/>
      <c r="I55" s="68"/>
      <c r="J55" s="69"/>
    </row>
    <row r="56" spans="1:10" ht="36" customHeight="1" x14ac:dyDescent="0.25">
      <c r="A56" s="7"/>
      <c r="B56" s="84" t="s">
        <v>157</v>
      </c>
      <c r="C56" s="85"/>
      <c r="D56" s="85"/>
      <c r="E56" s="86"/>
      <c r="F56" s="93">
        <v>1987.1999999999998</v>
      </c>
      <c r="G56" s="94"/>
      <c r="H56" s="94"/>
      <c r="I56" s="94"/>
      <c r="J56" s="95"/>
    </row>
    <row r="57" spans="1:10" ht="36" customHeight="1" thickBot="1" x14ac:dyDescent="0.3">
      <c r="A57" s="7"/>
      <c r="B57" s="84" t="s">
        <v>158</v>
      </c>
      <c r="C57" s="85"/>
      <c r="D57" s="85"/>
      <c r="E57" s="86"/>
      <c r="F57" s="93">
        <v>4968</v>
      </c>
      <c r="G57" s="94"/>
      <c r="H57" s="94"/>
      <c r="I57" s="94"/>
      <c r="J57" s="95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 t="s">
        <v>111</v>
      </c>
      <c r="B59" s="78" t="s">
        <v>159</v>
      </c>
      <c r="C59" s="79"/>
      <c r="D59" s="79"/>
      <c r="E59" s="36"/>
      <c r="F59" s="80">
        <v>18900</v>
      </c>
      <c r="G59" s="81"/>
      <c r="H59" s="81"/>
      <c r="I59" s="81"/>
      <c r="J59" s="82"/>
    </row>
    <row r="60" spans="1:10" ht="36" customHeight="1" x14ac:dyDescent="0.25">
      <c r="A60" s="7" t="s">
        <v>111</v>
      </c>
      <c r="B60" s="52" t="s">
        <v>160</v>
      </c>
      <c r="C60" s="96"/>
      <c r="D60" s="96"/>
      <c r="E60" s="97"/>
      <c r="F60" s="67">
        <v>15840</v>
      </c>
      <c r="G60" s="68"/>
      <c r="H60" s="68"/>
      <c r="I60" s="68"/>
      <c r="J60" s="69"/>
    </row>
    <row r="61" spans="1:10" ht="36" customHeight="1" x14ac:dyDescent="0.25">
      <c r="A61" s="7" t="s">
        <v>111</v>
      </c>
      <c r="B61" s="76" t="s">
        <v>161</v>
      </c>
      <c r="C61" s="77"/>
      <c r="D61" s="77"/>
      <c r="E61" s="54"/>
      <c r="F61" s="67">
        <v>47160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162</v>
      </c>
      <c r="C62" s="77"/>
      <c r="D62" s="77"/>
      <c r="E62" s="54"/>
      <c r="F62" s="67">
        <v>44226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163</v>
      </c>
      <c r="C63" s="77"/>
      <c r="D63" s="77"/>
      <c r="E63" s="54"/>
      <c r="F63" s="67">
        <v>53071.199999999997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164</v>
      </c>
      <c r="C64" s="77"/>
      <c r="D64" s="77"/>
      <c r="E64" s="54"/>
      <c r="F64" s="67">
        <v>31680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165</v>
      </c>
      <c r="C65" s="77"/>
      <c r="D65" s="77"/>
      <c r="E65" s="54"/>
      <c r="F65" s="67">
        <v>31320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166</v>
      </c>
      <c r="C66" s="77"/>
      <c r="D66" s="77"/>
      <c r="E66" s="54"/>
      <c r="F66" s="67">
        <v>47340</v>
      </c>
      <c r="G66" s="68"/>
      <c r="H66" s="68"/>
      <c r="I66" s="68"/>
      <c r="J66" s="69"/>
    </row>
    <row r="67" spans="1:10" ht="36" customHeight="1" x14ac:dyDescent="0.25">
      <c r="A67" s="7"/>
      <c r="B67" s="76" t="s">
        <v>167</v>
      </c>
      <c r="C67" s="77"/>
      <c r="D67" s="77"/>
      <c r="E67" s="54"/>
      <c r="F67" s="67">
        <v>28800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8" t="s">
        <v>168</v>
      </c>
      <c r="C68" s="79"/>
      <c r="D68" s="79"/>
      <c r="E68" s="36"/>
      <c r="F68" s="67">
        <v>3168</v>
      </c>
      <c r="G68" s="68"/>
      <c r="H68" s="68"/>
      <c r="I68" s="68"/>
      <c r="J68" s="69"/>
    </row>
    <row r="69" spans="1:10" ht="36" customHeight="1" x14ac:dyDescent="0.25">
      <c r="A69" s="7"/>
      <c r="B69" s="52" t="s">
        <v>169</v>
      </c>
      <c r="C69" s="96"/>
      <c r="D69" s="96"/>
      <c r="E69" s="97"/>
      <c r="F69" s="67">
        <v>19332</v>
      </c>
      <c r="G69" s="68"/>
      <c r="H69" s="68"/>
      <c r="I69" s="68"/>
      <c r="J69" s="69"/>
    </row>
    <row r="70" spans="1:10" ht="36" customHeight="1" x14ac:dyDescent="0.25">
      <c r="B70" s="52" t="s">
        <v>170</v>
      </c>
      <c r="C70" s="96"/>
      <c r="D70" s="96"/>
      <c r="E70" s="97"/>
      <c r="F70" s="67">
        <v>16380</v>
      </c>
      <c r="G70" s="68"/>
      <c r="H70" s="68"/>
      <c r="I70" s="68"/>
      <c r="J70" s="69"/>
    </row>
    <row r="71" spans="1:10" ht="36" customHeight="1" x14ac:dyDescent="0.25">
      <c r="A71" s="7" t="s">
        <v>111</v>
      </c>
      <c r="B71" s="52" t="s">
        <v>171</v>
      </c>
      <c r="C71" s="96"/>
      <c r="D71" s="96"/>
      <c r="E71" s="97"/>
      <c r="F71" s="67">
        <v>94680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172</v>
      </c>
      <c r="C72" s="77"/>
      <c r="D72" s="77"/>
      <c r="E72" s="54"/>
      <c r="F72" s="67">
        <v>21240</v>
      </c>
      <c r="G72" s="68"/>
      <c r="H72" s="68"/>
      <c r="I72" s="68"/>
      <c r="J72" s="69"/>
    </row>
    <row r="73" spans="1:10" ht="36" customHeight="1" x14ac:dyDescent="0.25">
      <c r="A73" s="7"/>
      <c r="B73" s="76" t="s">
        <v>173</v>
      </c>
      <c r="C73" s="77"/>
      <c r="D73" s="77"/>
      <c r="E73" s="54"/>
      <c r="F73" s="67">
        <v>4536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174</v>
      </c>
      <c r="C74" s="77"/>
      <c r="D74" s="77"/>
      <c r="E74" s="54"/>
      <c r="F74" s="67">
        <v>27000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175</v>
      </c>
      <c r="C75" s="77"/>
      <c r="D75" s="77"/>
      <c r="E75" s="53"/>
      <c r="F75" s="67">
        <v>30060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26640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22320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66240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61920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74304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44640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66960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133200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30240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193</v>
      </c>
      <c r="C93" s="77"/>
      <c r="D93" s="77"/>
      <c r="E93" s="54"/>
      <c r="F93" s="211">
        <f>H93*1.2</f>
        <v>22896</v>
      </c>
      <c r="G93" s="212">
        <f>H93*1.1</f>
        <v>20988</v>
      </c>
      <c r="H93" s="212">
        <v>19080</v>
      </c>
      <c r="I93" s="212">
        <f>H93*0.75</f>
        <v>14310</v>
      </c>
      <c r="J93" s="213">
        <f>H93*0.5</f>
        <v>9540</v>
      </c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19080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19080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196</v>
      </c>
      <c r="C96" s="77"/>
      <c r="D96" s="77"/>
      <c r="E96" s="54"/>
      <c r="F96" s="211">
        <f>H96*1.2</f>
        <v>32832</v>
      </c>
      <c r="G96" s="212">
        <f>H96*1.1</f>
        <v>30096.000000000004</v>
      </c>
      <c r="H96" s="212">
        <v>27360</v>
      </c>
      <c r="I96" s="212">
        <f>H96*0.75</f>
        <v>20520</v>
      </c>
      <c r="J96" s="213">
        <f>H96*0.5</f>
        <v>13680</v>
      </c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27360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198</v>
      </c>
      <c r="C98" s="77"/>
      <c r="D98" s="77"/>
      <c r="E98" s="54"/>
      <c r="F98" s="67">
        <v>27360</v>
      </c>
      <c r="G98" s="68"/>
      <c r="H98" s="68"/>
      <c r="I98" s="68"/>
      <c r="J98" s="69"/>
    </row>
    <row r="99" spans="1:10" ht="36" customHeight="1" thickBot="1" x14ac:dyDescent="0.3">
      <c r="A99" s="7"/>
      <c r="B99" s="76" t="s">
        <v>199</v>
      </c>
      <c r="C99" s="77"/>
      <c r="D99" s="77"/>
      <c r="E99" s="54"/>
      <c r="F99" s="67">
        <v>11448</v>
      </c>
      <c r="G99" s="68"/>
      <c r="H99" s="68"/>
      <c r="I99" s="68"/>
      <c r="J99" s="69"/>
    </row>
    <row r="100" spans="1:10" ht="54" customHeight="1" thickBot="1" x14ac:dyDescent="0.3">
      <c r="A100" s="7"/>
      <c r="B100" s="18" t="s">
        <v>200</v>
      </c>
      <c r="C100" s="19"/>
      <c r="D100" s="19"/>
      <c r="E100" s="20"/>
      <c r="F100" s="110"/>
      <c r="G100" s="111"/>
      <c r="H100" s="111"/>
      <c r="I100" s="111"/>
      <c r="J100" s="112"/>
    </row>
    <row r="101" spans="1:10" ht="28.5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  <c r="J101" s="120"/>
    </row>
    <row r="102" spans="1:10" ht="28.5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  <c r="J102" s="82"/>
    </row>
    <row r="103" spans="1:10" ht="28.5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28.5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8.5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4" thickBot="1" x14ac:dyDescent="0.3">
      <c r="A107" s="7"/>
      <c r="B107" s="27"/>
      <c r="C107" s="28"/>
      <c r="D107" s="28"/>
      <c r="E107" s="29"/>
      <c r="F107" s="177"/>
      <c r="G107" s="203"/>
      <c r="H107" s="203"/>
      <c r="I107" s="203"/>
      <c r="J107" s="204"/>
    </row>
    <row r="108" spans="1:10" ht="23.25" x14ac:dyDescent="0.25">
      <c r="A108" s="7"/>
      <c r="B108" s="121"/>
      <c r="C108" s="122"/>
      <c r="D108" s="122"/>
      <c r="E108" s="122"/>
      <c r="F108" s="123"/>
      <c r="G108" s="123"/>
      <c r="H108" s="123"/>
      <c r="I108" s="123"/>
      <c r="J108" s="123"/>
    </row>
    <row r="109" spans="1:10" ht="56.25" customHeight="1" x14ac:dyDescent="0.25">
      <c r="A109" s="7"/>
      <c r="B109" s="124" t="s">
        <v>241</v>
      </c>
      <c r="C109" s="124"/>
      <c r="D109" s="124"/>
      <c r="E109" s="124"/>
      <c r="F109" s="124"/>
      <c r="G109" s="124"/>
      <c r="H109" s="124"/>
      <c r="I109" s="124"/>
      <c r="J109" s="124"/>
    </row>
    <row r="110" spans="1:10" ht="41.25" customHeight="1" x14ac:dyDescent="0.25">
      <c r="A110" s="7"/>
      <c r="B110" s="124" t="s">
        <v>207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21" x14ac:dyDescent="0.25">
      <c r="A111" s="7" t="s">
        <v>113</v>
      </c>
      <c r="B111" s="126" t="s">
        <v>255</v>
      </c>
      <c r="C111" s="126"/>
      <c r="D111" s="126"/>
      <c r="E111" s="126"/>
      <c r="F111" s="126"/>
      <c r="G111" s="126"/>
      <c r="H111" s="126"/>
      <c r="I111" s="126"/>
      <c r="J111" s="126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3">
    <mergeCell ref="B111:J111"/>
    <mergeCell ref="B112:J112"/>
    <mergeCell ref="B106:E106"/>
    <mergeCell ref="F106:J106"/>
    <mergeCell ref="B107:E107"/>
    <mergeCell ref="F107:J107"/>
    <mergeCell ref="B109:J109"/>
    <mergeCell ref="B110:J110"/>
    <mergeCell ref="B103:E103"/>
    <mergeCell ref="F103:J103"/>
    <mergeCell ref="B104:E104"/>
    <mergeCell ref="F104:J104"/>
    <mergeCell ref="B105:E105"/>
    <mergeCell ref="F105:J105"/>
    <mergeCell ref="B99:E99"/>
    <mergeCell ref="F99:J99"/>
    <mergeCell ref="B100:E100"/>
    <mergeCell ref="F100:J100"/>
    <mergeCell ref="B101:J101"/>
    <mergeCell ref="B102:E102"/>
    <mergeCell ref="F102:J102"/>
    <mergeCell ref="B95:E95"/>
    <mergeCell ref="F95:J95"/>
    <mergeCell ref="B96:E96"/>
    <mergeCell ref="B97:E97"/>
    <mergeCell ref="F97:J97"/>
    <mergeCell ref="B98:E98"/>
    <mergeCell ref="F98:J98"/>
    <mergeCell ref="B91:E91"/>
    <mergeCell ref="F91:J91"/>
    <mergeCell ref="B92:E92"/>
    <mergeCell ref="F92:J92"/>
    <mergeCell ref="B93:E93"/>
    <mergeCell ref="B94:E94"/>
    <mergeCell ref="F94:J94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8856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79848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30960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43164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51796.799999999996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20700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32580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42480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14184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12060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79848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38952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43920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60480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72576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29520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46080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59760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112320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54720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6048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3024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8640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14472</v>
      </c>
      <c r="G100" s="117">
        <f>H100*1.1</f>
        <v>13266.000000000002</v>
      </c>
      <c r="H100" s="117">
        <v>12060</v>
      </c>
      <c r="I100" s="117">
        <f>H100*0.75</f>
        <v>9045</v>
      </c>
      <c r="J100" s="117">
        <f>H100*0.5</f>
        <v>6030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2"/>
  <sheetViews>
    <sheetView view="pageBreakPreview" zoomScale="60" zoomScaleNormal="60" workbookViewId="0">
      <pane ySplit="4" topLeftCell="A41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2" style="132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  <c r="J1" s="390"/>
    </row>
    <row r="2" spans="1:10" s="13" customFormat="1" ht="54" customHeight="1" x14ac:dyDescent="0.25">
      <c r="A2" s="133"/>
      <c r="B2" s="11"/>
      <c r="C2" s="11"/>
      <c r="D2" s="11"/>
      <c r="E2" s="12" t="s">
        <v>532</v>
      </c>
      <c r="F2" s="12"/>
      <c r="G2" s="12"/>
      <c r="H2" s="12"/>
      <c r="I2" s="12"/>
      <c r="J2" s="391"/>
    </row>
    <row r="3" spans="1:10" s="17" customFormat="1" ht="36" customHeight="1" x14ac:dyDescent="0.25">
      <c r="A3" s="132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392"/>
    </row>
    <row r="5" spans="1:10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B7" s="27"/>
      <c r="C7" s="38"/>
      <c r="D7" s="38"/>
      <c r="E7" s="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37800</v>
      </c>
      <c r="G8" s="33">
        <f>H8*1.1</f>
        <v>34650</v>
      </c>
      <c r="H8" s="33">
        <v>31500</v>
      </c>
      <c r="I8" s="33">
        <f>H8*0.75</f>
        <v>23625</v>
      </c>
      <c r="J8" s="33">
        <f>H8*0.5</f>
        <v>15750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52963.199999999997</v>
      </c>
      <c r="G9" s="37">
        <f>H9*1.1</f>
        <v>48549.600000000006</v>
      </c>
      <c r="H9" s="37">
        <v>44136</v>
      </c>
      <c r="I9" s="37">
        <f>H9*0.75</f>
        <v>33102</v>
      </c>
      <c r="J9" s="37">
        <f>H9*0.5</f>
        <v>22068</v>
      </c>
    </row>
    <row r="10" spans="1:10" ht="24" thickBot="1" x14ac:dyDescent="0.3"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132" t="s">
        <v>111</v>
      </c>
      <c r="B11" s="30" t="s">
        <v>115</v>
      </c>
      <c r="C11" s="31"/>
      <c r="D11" s="31"/>
      <c r="E11" s="32"/>
      <c r="F11" s="33">
        <f>H11*1.2</f>
        <v>42552</v>
      </c>
      <c r="G11" s="33">
        <f>H11*1.1</f>
        <v>39006</v>
      </c>
      <c r="H11" s="33">
        <v>35460</v>
      </c>
      <c r="I11" s="33">
        <f>H11*0.75</f>
        <v>26595</v>
      </c>
      <c r="J11" s="33">
        <f>H11*0.5</f>
        <v>17730</v>
      </c>
    </row>
    <row r="12" spans="1:10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37">
        <f>H12*1.2</f>
        <v>59616</v>
      </c>
      <c r="G12" s="37">
        <f>H12*1.1</f>
        <v>54648.000000000007</v>
      </c>
      <c r="H12" s="37">
        <v>49680</v>
      </c>
      <c r="I12" s="37">
        <f>H12*0.75</f>
        <v>37260</v>
      </c>
      <c r="J12" s="37">
        <f>H12*0.5</f>
        <v>24840</v>
      </c>
    </row>
    <row r="13" spans="1:10" ht="24" thickBot="1" x14ac:dyDescent="0.3"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132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2:10" ht="36" customHeight="1" outlineLevel="1" x14ac:dyDescent="0.25"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2:10" ht="36" customHeight="1" outlineLevel="1" x14ac:dyDescent="0.25"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2:10" ht="36" customHeight="1" outlineLevel="1" x14ac:dyDescent="0.25"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2:10" ht="36" customHeight="1" outlineLevel="1" x14ac:dyDescent="0.25"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2:10" ht="36" customHeight="1" outlineLevel="1" x14ac:dyDescent="0.25"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2:10" ht="36" customHeight="1" outlineLevel="1" x14ac:dyDescent="0.25"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2:10" ht="36" customHeight="1" outlineLevel="1" x14ac:dyDescent="0.25"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2:10" ht="36" customHeight="1" outlineLevel="1" thickBot="1" x14ac:dyDescent="0.3"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2:10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4"/>
      <c r="J41" s="75"/>
    </row>
    <row r="42" spans="2:10" ht="36" customHeight="1" x14ac:dyDescent="0.25">
      <c r="B42" s="76" t="s">
        <v>143</v>
      </c>
      <c r="C42" s="77"/>
      <c r="D42" s="77"/>
      <c r="E42" s="54"/>
      <c r="F42" s="67">
        <v>3744</v>
      </c>
      <c r="G42" s="68"/>
      <c r="H42" s="68"/>
      <c r="I42" s="68"/>
      <c r="J42" s="69"/>
    </row>
    <row r="43" spans="2:10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2:10" ht="36" customHeight="1" x14ac:dyDescent="0.25">
      <c r="B44" s="76" t="s">
        <v>145</v>
      </c>
      <c r="C44" s="77"/>
      <c r="D44" s="77"/>
      <c r="E44" s="54"/>
      <c r="F44" s="80">
        <v>36828</v>
      </c>
      <c r="G44" s="81"/>
      <c r="H44" s="81"/>
      <c r="I44" s="81"/>
      <c r="J44" s="82"/>
    </row>
    <row r="45" spans="2:10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2:10" ht="36" customHeight="1" x14ac:dyDescent="0.25">
      <c r="B46" s="76" t="s">
        <v>147</v>
      </c>
      <c r="C46" s="77"/>
      <c r="D46" s="77"/>
      <c r="E46" s="54"/>
      <c r="F46" s="67">
        <v>21960</v>
      </c>
      <c r="G46" s="68"/>
      <c r="H46" s="68"/>
      <c r="I46" s="68"/>
      <c r="J46" s="69"/>
    </row>
    <row r="47" spans="2:10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2:10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B51" s="76" t="s">
        <v>152</v>
      </c>
      <c r="C51" s="77"/>
      <c r="D51" s="77"/>
      <c r="E51" s="54"/>
      <c r="F51" s="67">
        <v>25488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B54" s="161" t="s">
        <v>211</v>
      </c>
      <c r="C54" s="162"/>
      <c r="D54" s="162"/>
      <c r="E54" s="163"/>
      <c r="F54" s="205" t="str">
        <f>"Цена от "&amp;MIN(F56,F60:F73)&amp;" до "&amp;MAX(F56,F60:F73)</f>
        <v>Цена от 3024 до 62640</v>
      </c>
      <c r="G54" s="206"/>
      <c r="H54" s="206"/>
      <c r="I54" s="206"/>
      <c r="J54" s="207"/>
    </row>
    <row r="55" spans="1:10" ht="24" thickBot="1" x14ac:dyDescent="0.3"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B57" s="76" t="s">
        <v>157</v>
      </c>
      <c r="C57" s="77"/>
      <c r="D57" s="77"/>
      <c r="E57" s="54"/>
      <c r="F57" s="93">
        <v>2160</v>
      </c>
      <c r="G57" s="94"/>
      <c r="H57" s="94"/>
      <c r="I57" s="94"/>
      <c r="J57" s="95"/>
    </row>
    <row r="58" spans="1:10" ht="36" customHeight="1" thickBot="1" x14ac:dyDescent="0.3">
      <c r="B58" s="76" t="s">
        <v>158</v>
      </c>
      <c r="C58" s="77"/>
      <c r="D58" s="77"/>
      <c r="E58" s="54"/>
      <c r="F58" s="93">
        <v>5400</v>
      </c>
      <c r="G58" s="94"/>
      <c r="H58" s="94"/>
      <c r="I58" s="94"/>
      <c r="J58" s="95"/>
    </row>
    <row r="59" spans="1:10" ht="24" thickBot="1" x14ac:dyDescent="0.3"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132" t="s">
        <v>111</v>
      </c>
      <c r="B60" s="76" t="s">
        <v>159</v>
      </c>
      <c r="C60" s="77"/>
      <c r="D60" s="77"/>
      <c r="E60" s="54"/>
      <c r="F60" s="80">
        <v>13824</v>
      </c>
      <c r="G60" s="81"/>
      <c r="H60" s="81"/>
      <c r="I60" s="81"/>
      <c r="J60" s="82"/>
    </row>
    <row r="61" spans="1:10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30456</v>
      </c>
      <c r="G61" s="68"/>
      <c r="H61" s="68"/>
      <c r="I61" s="68"/>
      <c r="J61" s="69"/>
    </row>
    <row r="62" spans="1:10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4248</v>
      </c>
      <c r="G62" s="68"/>
      <c r="H62" s="68"/>
      <c r="I62" s="68"/>
      <c r="J62" s="69"/>
    </row>
    <row r="63" spans="1:10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27252</v>
      </c>
      <c r="G63" s="68"/>
      <c r="H63" s="68"/>
      <c r="I63" s="68"/>
      <c r="J63" s="69"/>
    </row>
    <row r="64" spans="1:10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32702.399999999998</v>
      </c>
      <c r="G64" s="68"/>
      <c r="H64" s="68"/>
      <c r="I64" s="68"/>
      <c r="J64" s="69"/>
    </row>
    <row r="65" spans="1:10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62640</v>
      </c>
      <c r="G66" s="68"/>
      <c r="H66" s="68"/>
      <c r="I66" s="68"/>
      <c r="J66" s="69"/>
    </row>
    <row r="67" spans="1:10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8496</v>
      </c>
      <c r="G67" s="68"/>
      <c r="H67" s="68"/>
      <c r="I67" s="68"/>
      <c r="J67" s="69"/>
    </row>
    <row r="68" spans="1:10" ht="36" customHeight="1" x14ac:dyDescent="0.25">
      <c r="B68" s="76" t="s">
        <v>167</v>
      </c>
      <c r="C68" s="77"/>
      <c r="D68" s="77"/>
      <c r="E68" s="54"/>
      <c r="F68" s="67">
        <v>30600</v>
      </c>
      <c r="G68" s="68"/>
      <c r="H68" s="68"/>
      <c r="I68" s="68"/>
      <c r="J68" s="69"/>
    </row>
    <row r="69" spans="1:10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B70" s="52" t="s">
        <v>169</v>
      </c>
      <c r="C70" s="96"/>
      <c r="D70" s="96"/>
      <c r="E70" s="97"/>
      <c r="F70" s="67">
        <v>13104</v>
      </c>
      <c r="G70" s="68"/>
      <c r="H70" s="68"/>
      <c r="I70" s="68"/>
      <c r="J70" s="69"/>
    </row>
    <row r="71" spans="1:10" ht="36" customHeight="1" x14ac:dyDescent="0.25">
      <c r="A71" s="9"/>
      <c r="B71" s="52" t="s">
        <v>170</v>
      </c>
      <c r="C71" s="96"/>
      <c r="D71" s="96"/>
      <c r="E71" s="97"/>
      <c r="F71" s="67">
        <v>11340</v>
      </c>
      <c r="G71" s="68"/>
      <c r="H71" s="68"/>
      <c r="I71" s="68"/>
      <c r="J71" s="69"/>
    </row>
    <row r="72" spans="1:10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24120</v>
      </c>
      <c r="G72" s="68"/>
      <c r="H72" s="68"/>
      <c r="I72" s="68"/>
      <c r="J72" s="69"/>
    </row>
    <row r="73" spans="1:10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19836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3744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43200</v>
      </c>
      <c r="G78" s="68"/>
      <c r="H78" s="68"/>
      <c r="I78" s="68"/>
      <c r="J78" s="69"/>
    </row>
    <row r="79" spans="1:10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6480</v>
      </c>
      <c r="G79" s="68"/>
      <c r="H79" s="68"/>
      <c r="I79" s="68"/>
      <c r="J79" s="69"/>
    </row>
    <row r="80" spans="1:10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132" t="s">
        <v>113</v>
      </c>
      <c r="B81" s="84" t="s">
        <v>216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87840</v>
      </c>
      <c r="G83" s="68"/>
      <c r="H83" s="68"/>
      <c r="I83" s="68"/>
      <c r="J83" s="69"/>
    </row>
    <row r="84" spans="1:10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12240</v>
      </c>
      <c r="G84" s="68"/>
      <c r="H84" s="68"/>
      <c r="I84" s="68"/>
      <c r="J84" s="69"/>
    </row>
    <row r="85" spans="1:10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33840</v>
      </c>
      <c r="G86" s="68"/>
      <c r="H86" s="68"/>
      <c r="I86" s="68"/>
      <c r="J86" s="69"/>
    </row>
    <row r="87" spans="1:10" ht="36" customHeight="1" thickBot="1" x14ac:dyDescent="0.3">
      <c r="A87" s="132" t="s">
        <v>113</v>
      </c>
      <c r="B87" s="76" t="s">
        <v>222</v>
      </c>
      <c r="C87" s="77"/>
      <c r="D87" s="77"/>
      <c r="E87" s="54"/>
      <c r="F87" s="67">
        <v>28080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132" t="s">
        <v>111</v>
      </c>
      <c r="B94" s="76" t="s">
        <v>252</v>
      </c>
      <c r="C94" s="77"/>
      <c r="D94" s="77"/>
      <c r="E94" s="54"/>
      <c r="F94" s="211">
        <f>H94*1.2</f>
        <v>10368</v>
      </c>
      <c r="G94" s="212">
        <f>H94*1.1</f>
        <v>9504</v>
      </c>
      <c r="H94" s="212">
        <v>8640</v>
      </c>
      <c r="I94" s="212">
        <f>H94*0.75</f>
        <v>6480</v>
      </c>
      <c r="J94" s="213">
        <f>H94*0.5</f>
        <v>4320</v>
      </c>
    </row>
    <row r="95" spans="1:10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35064</v>
      </c>
      <c r="G95" s="68"/>
      <c r="H95" s="68"/>
      <c r="I95" s="68"/>
      <c r="J95" s="69"/>
    </row>
    <row r="96" spans="1:10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132" t="s">
        <v>113</v>
      </c>
      <c r="B97" s="76" t="s">
        <v>224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49680</v>
      </c>
      <c r="G98" s="68"/>
      <c r="H98" s="68"/>
      <c r="I98" s="68"/>
      <c r="J98" s="69"/>
    </row>
    <row r="99" spans="1:10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40435.199999999997</v>
      </c>
      <c r="G100" s="117">
        <f>H100*1.1</f>
        <v>37065.600000000006</v>
      </c>
      <c r="H100" s="117">
        <v>33696</v>
      </c>
      <c r="I100" s="117">
        <f>H100*0.75</f>
        <v>25272</v>
      </c>
      <c r="J100" s="117">
        <f>H100*0.5</f>
        <v>16848</v>
      </c>
    </row>
    <row r="101" spans="1:10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  <c r="J110" s="127"/>
    </row>
    <row r="111" spans="1:10" ht="42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  <c r="J111" s="393"/>
    </row>
    <row r="112" spans="1:10" x14ac:dyDescent="0.25">
      <c r="A112" s="7"/>
    </row>
  </sheetData>
  <sheetProtection selectLockedCells="1" selectUnlockedCells="1"/>
  <mergeCells count="202">
    <mergeCell ref="B110:I110"/>
    <mergeCell ref="B111:I111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I1"/>
    <mergeCell ref="E2:I2"/>
    <mergeCell ref="B3:E3"/>
    <mergeCell ref="B4:I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49291.199999999997</v>
      </c>
      <c r="G8" s="33">
        <f>H8*1.1</f>
        <v>45183.600000000006</v>
      </c>
      <c r="H8" s="33">
        <v>41076</v>
      </c>
      <c r="I8" s="33">
        <f>H8*0.75</f>
        <v>30807</v>
      </c>
      <c r="J8" s="33">
        <f>H8*0.5</f>
        <v>20538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78883.199999999997</v>
      </c>
      <c r="G9" s="37">
        <f>H9*1.1</f>
        <v>72309.600000000006</v>
      </c>
      <c r="H9" s="37">
        <v>65736</v>
      </c>
      <c r="I9" s="37">
        <f>H9*0.75</f>
        <v>49302</v>
      </c>
      <c r="J9" s="37">
        <f>H9*0.5</f>
        <v>32868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57801.599999999999</v>
      </c>
      <c r="G11" s="33">
        <f>H11*1.1</f>
        <v>52984.800000000003</v>
      </c>
      <c r="H11" s="33">
        <v>48168</v>
      </c>
      <c r="I11" s="33">
        <f>H11*0.75</f>
        <v>36126</v>
      </c>
      <c r="J11" s="33">
        <f>H11*0.5</f>
        <v>24084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92534.399999999994</v>
      </c>
      <c r="G12" s="37">
        <f>H12*1.1</f>
        <v>84823.200000000012</v>
      </c>
      <c r="H12" s="37">
        <v>77112</v>
      </c>
      <c r="I12" s="37">
        <f>H12*0.75</f>
        <v>57834</v>
      </c>
      <c r="J12" s="37">
        <f>H12*0.5</f>
        <v>38556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12060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19440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12384 до 130032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12384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18576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24768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30960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37152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43344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49536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55728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61920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68112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74304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80496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86688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92880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99072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105264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111456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117648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123840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130032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2484 до 42840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7092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14184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12060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28332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2484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2484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4968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7452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42840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3204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21240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2124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5310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46728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12060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54504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65404.799999999996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12060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12060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18000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3204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23364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19476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66204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79992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7092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72090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74880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19440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57600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87840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105408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19440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19440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28800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106560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128160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28036.799999999999</v>
      </c>
      <c r="G94" s="212">
        <f>H94*1.1</f>
        <v>25700.400000000001</v>
      </c>
      <c r="H94" s="212">
        <v>23364</v>
      </c>
      <c r="I94" s="212">
        <f>H94*0.75</f>
        <v>17523</v>
      </c>
      <c r="J94" s="213">
        <f>H94*0.5</f>
        <v>11682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20160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14184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44928</v>
      </c>
      <c r="G97" s="212">
        <f>H97*1.1</f>
        <v>41184</v>
      </c>
      <c r="H97" s="212">
        <v>37440</v>
      </c>
      <c r="I97" s="212">
        <f>H97*0.75</f>
        <v>28080</v>
      </c>
      <c r="J97" s="213">
        <f>H97*0.5</f>
        <v>18720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32400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18576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1.75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32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2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33264</v>
      </c>
      <c r="G11" s="33">
        <f>H11*1.1</f>
        <v>30492.000000000004</v>
      </c>
      <c r="H11" s="33">
        <v>27720</v>
      </c>
      <c r="I11" s="33">
        <f>H11*0.75</f>
        <v>20790</v>
      </c>
      <c r="J11" s="33">
        <f>H11*0.5</f>
        <v>13860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46569.599999999999</v>
      </c>
      <c r="G12" s="37">
        <f>H12*1.1</f>
        <v>42688.800000000003</v>
      </c>
      <c r="H12" s="37">
        <v>38808</v>
      </c>
      <c r="I12" s="37">
        <f>H12*0.75</f>
        <v>29106</v>
      </c>
      <c r="J12" s="37">
        <f>H12*0.5</f>
        <v>19404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5760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4680 до 93600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9360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14040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18720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28080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42120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51480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60840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70200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74880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79560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84240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93600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24480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18000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24480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36000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8640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864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2160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5760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12240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19800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23760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15120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9000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15120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24012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10800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19800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36000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9000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18000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28080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33696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21600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21600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52" t="s">
        <v>184</v>
      </c>
      <c r="C85" s="96"/>
      <c r="D85" s="96"/>
      <c r="E85" s="97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28080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50400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14256</v>
      </c>
      <c r="G94" s="212">
        <f>H94*1.1</f>
        <v>13068.000000000002</v>
      </c>
      <c r="H94" s="212">
        <v>11880</v>
      </c>
      <c r="I94" s="212">
        <f>H94*0.75</f>
        <v>8910</v>
      </c>
      <c r="J94" s="213">
        <f>H94*0.5</f>
        <v>5940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7920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11520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10800</v>
      </c>
      <c r="G100" s="117">
        <f>H100*1.1</f>
        <v>9900</v>
      </c>
      <c r="H100" s="117">
        <v>9000</v>
      </c>
      <c r="I100" s="117">
        <f>H100*0.75</f>
        <v>6750</v>
      </c>
      <c r="J100" s="117">
        <f>H100*0.5</f>
        <v>4500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71409.599999999991</v>
      </c>
      <c r="G8" s="33">
        <f>H8*1.1</f>
        <v>65458.8</v>
      </c>
      <c r="H8" s="33">
        <v>59508</v>
      </c>
      <c r="I8" s="33">
        <f>H8*0.75</f>
        <v>44631</v>
      </c>
      <c r="J8" s="33">
        <f>H8*0.5</f>
        <v>29754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100051.2</v>
      </c>
      <c r="G9" s="37">
        <f>H9*1.1</f>
        <v>91713.600000000006</v>
      </c>
      <c r="H9" s="37">
        <v>83376</v>
      </c>
      <c r="I9" s="37">
        <f>H9*0.75</f>
        <v>62532</v>
      </c>
      <c r="J9" s="37">
        <f>H9*0.5</f>
        <v>41688</v>
      </c>
    </row>
    <row r="10" spans="1:10" ht="27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80654.399999999994</v>
      </c>
      <c r="G11" s="33">
        <f>H11*1.1</f>
        <v>73933.200000000012</v>
      </c>
      <c r="H11" s="33">
        <v>67212</v>
      </c>
      <c r="I11" s="33">
        <f>H11*0.75</f>
        <v>50409</v>
      </c>
      <c r="J11" s="33">
        <f>H11*0.5</f>
        <v>33606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112924.8</v>
      </c>
      <c r="G12" s="37">
        <f>H12*1.1</f>
        <v>103514.40000000001</v>
      </c>
      <c r="H12" s="37">
        <v>94104</v>
      </c>
      <c r="I12" s="37">
        <f>H12*0.75</f>
        <v>70578</v>
      </c>
      <c r="J12" s="37">
        <f>H12*0.5</f>
        <v>47052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1800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2520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12240 до 465120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24480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73440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97920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146880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171360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195840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220320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244800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269280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293760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318240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342720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391680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416160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440640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465120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92160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8640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4680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92160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18000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54720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39600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144000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43200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4320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10800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48600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76320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61200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73440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48600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91800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99360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144000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20160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16560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79200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27360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68400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107280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85680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102816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68400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128880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139680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110880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38880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32832</v>
      </c>
      <c r="G94" s="212">
        <f>H94*1.1</f>
        <v>30096.000000000004</v>
      </c>
      <c r="H94" s="212">
        <v>27360</v>
      </c>
      <c r="I94" s="212">
        <f>H94*0.75</f>
        <v>20520</v>
      </c>
      <c r="J94" s="213">
        <f>H94*0.5</f>
        <v>13680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18720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21240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18720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46656</v>
      </c>
      <c r="G98" s="212">
        <f>H98*1.1</f>
        <v>42768</v>
      </c>
      <c r="H98" s="212">
        <v>38880</v>
      </c>
      <c r="I98" s="212">
        <f>H98*0.75</f>
        <v>29160</v>
      </c>
      <c r="J98" s="213">
        <f>H98*0.5</f>
        <v>19440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26640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30240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26640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30564</v>
      </c>
      <c r="G102" s="117">
        <f>H102*1.1</f>
        <v>28017.000000000004</v>
      </c>
      <c r="H102" s="117">
        <v>25470</v>
      </c>
      <c r="I102" s="117">
        <f>H102*0.75</f>
        <v>19102.5</v>
      </c>
      <c r="J102" s="117">
        <f>H102*0.5</f>
        <v>12735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customHeight="1" thickBot="1" x14ac:dyDescent="0.3">
      <c r="A110" s="7"/>
      <c r="B110" s="27"/>
      <c r="C110" s="38"/>
      <c r="D110" s="38"/>
      <c r="E110" s="39"/>
      <c r="F110" s="40"/>
      <c r="G110" s="41"/>
      <c r="H110" s="41"/>
      <c r="I110" s="41"/>
      <c r="J110" s="42"/>
    </row>
    <row r="111" spans="1:10" ht="23.25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255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81"/>
  <sheetViews>
    <sheetView view="pageBreakPreview" topLeftCell="B1" zoomScale="50" zoomScaleNormal="60" zoomScaleSheetLayoutView="50" workbookViewId="0">
      <pane ySplit="4" topLeftCell="A89" activePane="bottomLeft" state="frozen"/>
      <selection activeCell="B11" sqref="B11:E11"/>
      <selection pane="bottomLeft" activeCell="A101" sqref="A101:XFD102"/>
    </sheetView>
  </sheetViews>
  <sheetFormatPr defaultColWidth="31.710937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1.710937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67132.800000000003</v>
      </c>
      <c r="G9" s="33">
        <f>H9*1.1</f>
        <v>61538.400000000001</v>
      </c>
      <c r="H9" s="33">
        <v>55944</v>
      </c>
      <c r="I9" s="33">
        <f>H9*0.75</f>
        <v>41958</v>
      </c>
      <c r="J9" s="33">
        <f>H9*0.5</f>
        <v>27972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110851.2</v>
      </c>
      <c r="G10" s="37">
        <f>H10*1.1</f>
        <v>101613.6</v>
      </c>
      <c r="H10" s="37">
        <v>92376</v>
      </c>
      <c r="I10" s="37">
        <f>H10*0.75</f>
        <v>69282</v>
      </c>
      <c r="J10" s="37">
        <f>H10*0.5</f>
        <v>46188</v>
      </c>
    </row>
    <row r="11" spans="1:10" ht="27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77565.599999999991</v>
      </c>
      <c r="G12" s="33">
        <f>H12*1.1</f>
        <v>71101.8</v>
      </c>
      <c r="H12" s="33">
        <v>64638</v>
      </c>
      <c r="I12" s="33">
        <f>H12*0.75</f>
        <v>48478.5</v>
      </c>
      <c r="J12" s="33">
        <f>H12*0.5</f>
        <v>32319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128044.79999999999</v>
      </c>
      <c r="G13" s="37">
        <f>H13*1.1</f>
        <v>117374.40000000001</v>
      </c>
      <c r="H13" s="37">
        <v>106704</v>
      </c>
      <c r="I13" s="37">
        <f>H13*0.75</f>
        <v>80028</v>
      </c>
      <c r="J13" s="37">
        <f>H13*0.5</f>
        <v>53352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13788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23040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1134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1872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"&amp;MIN(F22:F46)&amp;" до "&amp;MAX(F22:F46)</f>
        <v>Цена от 13230 до 330750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291060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304290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317520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330750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343980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357210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370440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383670</v>
      </c>
      <c r="G50" s="68"/>
      <c r="H50" s="68"/>
      <c r="I50" s="68"/>
      <c r="J50" s="69"/>
    </row>
    <row r="51" spans="1:10" ht="36" customHeight="1" outlineLevel="1" thickBot="1" x14ac:dyDescent="0.3">
      <c r="A51" s="7"/>
      <c r="B51" s="52" t="s">
        <v>240</v>
      </c>
      <c r="C51" s="53"/>
      <c r="D51" s="53"/>
      <c r="E51" s="54"/>
      <c r="F51" s="67">
        <v>396900</v>
      </c>
      <c r="G51" s="68"/>
      <c r="H51" s="68"/>
      <c r="I51" s="68"/>
      <c r="J51" s="69"/>
    </row>
    <row r="52" spans="1:10" ht="30" customHeight="1" thickBot="1" x14ac:dyDescent="0.4">
      <c r="A52" s="361" t="s">
        <v>267</v>
      </c>
      <c r="B52" s="362"/>
      <c r="C52" s="363"/>
      <c r="D52" s="363"/>
      <c r="E52" s="363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268</v>
      </c>
      <c r="C53" s="31"/>
      <c r="D53" s="31"/>
      <c r="E53" s="32"/>
      <c r="F53" s="33">
        <f>H53*1.2</f>
        <v>67132.800000000003</v>
      </c>
      <c r="G53" s="33">
        <f>H53*1.1</f>
        <v>61538.400000000001</v>
      </c>
      <c r="H53" s="33">
        <v>55944</v>
      </c>
      <c r="I53" s="33">
        <f>H53*0.75</f>
        <v>41958</v>
      </c>
      <c r="J53" s="33">
        <f>H53*0.5</f>
        <v>27972</v>
      </c>
    </row>
    <row r="54" spans="1:10" ht="34.5" customHeight="1" thickBot="1" x14ac:dyDescent="0.3">
      <c r="A54" s="7"/>
      <c r="B54" s="27"/>
      <c r="C54" s="38"/>
      <c r="D54" s="38"/>
      <c r="E54" s="3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30" t="s">
        <v>269</v>
      </c>
      <c r="C55" s="31"/>
      <c r="D55" s="31"/>
      <c r="E55" s="32"/>
      <c r="F55" s="33">
        <f>H55*1.2</f>
        <v>77565.599999999991</v>
      </c>
      <c r="G55" s="33">
        <f>H55*1.1</f>
        <v>71101.8</v>
      </c>
      <c r="H55" s="33">
        <v>64638</v>
      </c>
      <c r="I55" s="33">
        <f>H55*0.75</f>
        <v>48478.5</v>
      </c>
      <c r="J55" s="33">
        <f>H55*0.5</f>
        <v>32319</v>
      </c>
    </row>
    <row r="56" spans="1:10" ht="24" customHeight="1" thickBot="1" x14ac:dyDescent="0.3">
      <c r="A56" s="7"/>
      <c r="B56" s="27"/>
      <c r="C56" s="28"/>
      <c r="D56" s="28"/>
      <c r="E56" s="29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 t="s">
        <v>111</v>
      </c>
      <c r="B57" s="52" t="s">
        <v>270</v>
      </c>
      <c r="C57" s="53"/>
      <c r="D57" s="53"/>
      <c r="E57" s="54"/>
      <c r="F57" s="182">
        <v>1134</v>
      </c>
      <c r="G57" s="364"/>
      <c r="H57" s="364"/>
      <c r="I57" s="364"/>
      <c r="J57" s="365"/>
    </row>
    <row r="58" spans="1:10" ht="30" customHeight="1" thickBot="1" x14ac:dyDescent="0.3">
      <c r="A58" s="177"/>
      <c r="B58" s="203"/>
      <c r="C58" s="203"/>
      <c r="D58" s="203"/>
      <c r="E58" s="204"/>
      <c r="F58" s="177" t="s">
        <v>267</v>
      </c>
      <c r="G58" s="203"/>
      <c r="H58" s="203"/>
      <c r="I58" s="203"/>
      <c r="J58" s="204"/>
    </row>
    <row r="59" spans="1:10" ht="36" customHeight="1" thickBot="1" x14ac:dyDescent="0.3">
      <c r="A59" s="7"/>
      <c r="B59" s="61" t="s">
        <v>121</v>
      </c>
      <c r="C59" s="62"/>
      <c r="D59" s="62"/>
      <c r="E59" s="63"/>
      <c r="F59" s="366" t="str">
        <f>"Цена от "&amp;MIN(F60:F84)&amp;" до "&amp;MAX(F60:F84)</f>
        <v>Цена от 13230 до 330750</v>
      </c>
      <c r="G59" s="367"/>
      <c r="H59" s="367"/>
      <c r="I59" s="367"/>
      <c r="J59" s="368"/>
    </row>
    <row r="60" spans="1:10" ht="36" customHeight="1" outlineLevel="1" x14ac:dyDescent="0.25">
      <c r="A60" s="7"/>
      <c r="B60" s="52" t="s">
        <v>271</v>
      </c>
      <c r="C60" s="53"/>
      <c r="D60" s="53"/>
      <c r="E60" s="53"/>
      <c r="F60" s="143">
        <v>13230</v>
      </c>
      <c r="G60" s="144"/>
      <c r="H60" s="144"/>
      <c r="I60" s="144"/>
      <c r="J60" s="145"/>
    </row>
    <row r="61" spans="1:10" ht="36" customHeight="1" outlineLevel="1" x14ac:dyDescent="0.25">
      <c r="A61" s="7"/>
      <c r="B61" s="52" t="s">
        <v>272</v>
      </c>
      <c r="C61" s="53"/>
      <c r="D61" s="53"/>
      <c r="E61" s="53"/>
      <c r="F61" s="58">
        <v>26460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273</v>
      </c>
      <c r="C62" s="53"/>
      <c r="D62" s="53"/>
      <c r="E62" s="53"/>
      <c r="F62" s="58">
        <v>39690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274</v>
      </c>
      <c r="C63" s="53"/>
      <c r="D63" s="53"/>
      <c r="E63" s="53"/>
      <c r="F63" s="58">
        <v>52920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275</v>
      </c>
      <c r="C64" s="53"/>
      <c r="D64" s="53"/>
      <c r="E64" s="53"/>
      <c r="F64" s="58">
        <v>66150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276</v>
      </c>
      <c r="C65" s="53"/>
      <c r="D65" s="53"/>
      <c r="E65" s="53"/>
      <c r="F65" s="58">
        <v>79380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277</v>
      </c>
      <c r="C66" s="53"/>
      <c r="D66" s="53"/>
      <c r="E66" s="53"/>
      <c r="F66" s="58">
        <v>92610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278</v>
      </c>
      <c r="C67" s="53"/>
      <c r="D67" s="53"/>
      <c r="E67" s="53"/>
      <c r="F67" s="58">
        <v>105840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279</v>
      </c>
      <c r="C68" s="53"/>
      <c r="D68" s="53"/>
      <c r="E68" s="53"/>
      <c r="F68" s="58">
        <v>119070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280</v>
      </c>
      <c r="C69" s="53"/>
      <c r="D69" s="53"/>
      <c r="E69" s="53"/>
      <c r="F69" s="58">
        <v>132300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281</v>
      </c>
      <c r="C70" s="53"/>
      <c r="D70" s="53"/>
      <c r="E70" s="53"/>
      <c r="F70" s="58">
        <v>145530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282</v>
      </c>
      <c r="C71" s="53"/>
      <c r="D71" s="53"/>
      <c r="E71" s="53"/>
      <c r="F71" s="58">
        <v>158760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283</v>
      </c>
      <c r="C72" s="53"/>
      <c r="D72" s="53"/>
      <c r="E72" s="53"/>
      <c r="F72" s="58">
        <v>171990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284</v>
      </c>
      <c r="C73" s="53"/>
      <c r="D73" s="53"/>
      <c r="E73" s="53"/>
      <c r="F73" s="58">
        <v>185220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285</v>
      </c>
      <c r="C74" s="53"/>
      <c r="D74" s="53"/>
      <c r="E74" s="53"/>
      <c r="F74" s="58">
        <v>198450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286</v>
      </c>
      <c r="C75" s="53"/>
      <c r="D75" s="53"/>
      <c r="E75" s="53"/>
      <c r="F75" s="58">
        <v>211680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287</v>
      </c>
      <c r="C76" s="53"/>
      <c r="D76" s="53"/>
      <c r="E76" s="53"/>
      <c r="F76" s="58">
        <v>224910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288</v>
      </c>
      <c r="C77" s="53"/>
      <c r="D77" s="53"/>
      <c r="E77" s="53"/>
      <c r="F77" s="58">
        <v>238140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289</v>
      </c>
      <c r="C78" s="53"/>
      <c r="D78" s="53"/>
      <c r="E78" s="53"/>
      <c r="F78" s="58">
        <v>251370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290</v>
      </c>
      <c r="C79" s="53"/>
      <c r="D79" s="53"/>
      <c r="E79" s="53"/>
      <c r="F79" s="58">
        <v>264600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291</v>
      </c>
      <c r="C80" s="53"/>
      <c r="D80" s="53"/>
      <c r="E80" s="53"/>
      <c r="F80" s="58">
        <v>277830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292</v>
      </c>
      <c r="C81" s="53"/>
      <c r="D81" s="53"/>
      <c r="E81" s="53"/>
      <c r="F81" s="58">
        <v>291060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293</v>
      </c>
      <c r="C82" s="53"/>
      <c r="D82" s="53"/>
      <c r="E82" s="53"/>
      <c r="F82" s="58">
        <v>304290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294</v>
      </c>
      <c r="C83" s="53"/>
      <c r="D83" s="53"/>
      <c r="E83" s="53"/>
      <c r="F83" s="58">
        <v>317520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295</v>
      </c>
      <c r="C84" s="53"/>
      <c r="D84" s="53"/>
      <c r="E84" s="53"/>
      <c r="F84" s="58">
        <v>330750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296</v>
      </c>
      <c r="C85" s="53"/>
      <c r="D85" s="53"/>
      <c r="E85" s="54"/>
      <c r="F85" s="58">
        <v>343980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297</v>
      </c>
      <c r="C86" s="53"/>
      <c r="D86" s="53"/>
      <c r="E86" s="54"/>
      <c r="F86" s="58">
        <v>357210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298</v>
      </c>
      <c r="C87" s="53"/>
      <c r="D87" s="53"/>
      <c r="E87" s="54"/>
      <c r="F87" s="58">
        <v>370440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299</v>
      </c>
      <c r="C88" s="53"/>
      <c r="D88" s="53"/>
      <c r="E88" s="54"/>
      <c r="F88" s="58">
        <v>383670</v>
      </c>
      <c r="G88" s="59"/>
      <c r="H88" s="59"/>
      <c r="I88" s="59"/>
      <c r="J88" s="60"/>
    </row>
    <row r="89" spans="1:10" ht="36" customHeight="1" outlineLevel="1" thickBot="1" x14ac:dyDescent="0.3">
      <c r="A89" s="7"/>
      <c r="B89" s="52" t="s">
        <v>300</v>
      </c>
      <c r="C89" s="53"/>
      <c r="D89" s="53"/>
      <c r="E89" s="54"/>
      <c r="F89" s="369">
        <v>396900</v>
      </c>
      <c r="G89" s="153"/>
      <c r="H89" s="153"/>
      <c r="I89" s="153"/>
      <c r="J89" s="154"/>
    </row>
    <row r="90" spans="1:10" ht="36" customHeight="1" thickBot="1" x14ac:dyDescent="0.3">
      <c r="A90" s="7"/>
      <c r="B90" s="355" t="s">
        <v>142</v>
      </c>
      <c r="C90" s="356"/>
      <c r="D90" s="356"/>
      <c r="E90" s="357"/>
      <c r="F90" s="394" t="str">
        <f>"Цена от "&amp;MIN(F91:F100)&amp;" до "&amp;MAX(F91:F100)</f>
        <v>Цена от 2340 до 56340</v>
      </c>
      <c r="G90" s="395"/>
      <c r="H90" s="395"/>
      <c r="I90" s="395"/>
      <c r="J90" s="396"/>
    </row>
    <row r="91" spans="1:10" ht="36" customHeight="1" x14ac:dyDescent="0.25">
      <c r="A91" s="7"/>
      <c r="B91" s="107" t="s">
        <v>143</v>
      </c>
      <c r="C91" s="108"/>
      <c r="D91" s="108"/>
      <c r="E91" s="109"/>
      <c r="F91" s="189">
        <v>8694</v>
      </c>
      <c r="G91" s="397"/>
      <c r="H91" s="397"/>
      <c r="I91" s="397"/>
      <c r="J91" s="398"/>
    </row>
    <row r="92" spans="1:10" ht="36" customHeight="1" x14ac:dyDescent="0.25">
      <c r="A92" s="7"/>
      <c r="B92" s="76" t="s">
        <v>210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/>
      <c r="B93" s="78" t="s">
        <v>145</v>
      </c>
      <c r="C93" s="79"/>
      <c r="D93" s="79"/>
      <c r="E93" s="36"/>
      <c r="F93" s="80">
        <v>56340</v>
      </c>
      <c r="G93" s="81"/>
      <c r="H93" s="81"/>
      <c r="I93" s="81"/>
      <c r="J93" s="82"/>
    </row>
    <row r="94" spans="1:10" ht="36" customHeight="1" x14ac:dyDescent="0.25">
      <c r="A94" s="7"/>
      <c r="B94" s="76" t="s">
        <v>146</v>
      </c>
      <c r="C94" s="77"/>
      <c r="D94" s="77"/>
      <c r="E94" s="54"/>
      <c r="F94" s="67">
        <v>13140</v>
      </c>
      <c r="G94" s="68"/>
      <c r="H94" s="68"/>
      <c r="I94" s="68"/>
      <c r="J94" s="69"/>
    </row>
    <row r="95" spans="1:10" ht="36" customHeight="1" x14ac:dyDescent="0.25">
      <c r="A95" s="7"/>
      <c r="B95" s="76" t="s">
        <v>147</v>
      </c>
      <c r="C95" s="77"/>
      <c r="D95" s="77"/>
      <c r="E95" s="54"/>
      <c r="F95" s="67">
        <v>34740</v>
      </c>
      <c r="G95" s="68"/>
      <c r="H95" s="68"/>
      <c r="I95" s="68"/>
      <c r="J95" s="69"/>
    </row>
    <row r="96" spans="1:10" ht="36" customHeight="1" x14ac:dyDescent="0.25">
      <c r="A96" s="7"/>
      <c r="B96" s="76" t="s">
        <v>148</v>
      </c>
      <c r="C96" s="77"/>
      <c r="D96" s="77"/>
      <c r="E96" s="54"/>
      <c r="F96" s="67">
        <v>2340</v>
      </c>
      <c r="G96" s="68"/>
      <c r="H96" s="68"/>
      <c r="I96" s="68"/>
      <c r="J96" s="69"/>
    </row>
    <row r="97" spans="1:10" ht="36" customHeight="1" x14ac:dyDescent="0.25">
      <c r="A97" s="7"/>
      <c r="B97" s="76" t="s">
        <v>149</v>
      </c>
      <c r="C97" s="77"/>
      <c r="D97" s="77"/>
      <c r="E97" s="54"/>
      <c r="F97" s="67">
        <v>2340</v>
      </c>
      <c r="G97" s="68"/>
      <c r="H97" s="68"/>
      <c r="I97" s="68"/>
      <c r="J97" s="69"/>
    </row>
    <row r="98" spans="1:10" ht="36" customHeight="1" x14ac:dyDescent="0.25">
      <c r="A98" s="7"/>
      <c r="B98" s="76" t="s">
        <v>150</v>
      </c>
      <c r="C98" s="77"/>
      <c r="D98" s="77"/>
      <c r="E98" s="54"/>
      <c r="F98" s="67">
        <v>4680</v>
      </c>
      <c r="G98" s="68"/>
      <c r="H98" s="68"/>
      <c r="I98" s="68"/>
      <c r="J98" s="69"/>
    </row>
    <row r="99" spans="1:10" ht="36" customHeight="1" x14ac:dyDescent="0.25">
      <c r="A99" s="7"/>
      <c r="B99" s="76" t="s">
        <v>151</v>
      </c>
      <c r="C99" s="77"/>
      <c r="D99" s="77"/>
      <c r="E99" s="54"/>
      <c r="F99" s="67">
        <v>7020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152</v>
      </c>
      <c r="C100" s="77"/>
      <c r="D100" s="77"/>
      <c r="E100" s="54"/>
      <c r="F100" s="67">
        <v>41940</v>
      </c>
      <c r="G100" s="68"/>
      <c r="H100" s="68"/>
      <c r="I100" s="68"/>
      <c r="J100" s="69"/>
    </row>
    <row r="101" spans="1:10" ht="21.75" customHeight="1" thickBot="1" x14ac:dyDescent="0.3">
      <c r="A101" s="7"/>
      <c r="B101" s="27"/>
      <c r="C101" s="38"/>
      <c r="D101" s="38"/>
      <c r="E101" s="39"/>
      <c r="F101" s="40" t="s">
        <v>153</v>
      </c>
      <c r="G101" s="41"/>
      <c r="H101" s="41"/>
      <c r="I101" s="41"/>
      <c r="J101" s="42"/>
    </row>
    <row r="102" spans="1:10" ht="36" customHeight="1" thickBot="1" x14ac:dyDescent="0.3">
      <c r="A102" s="7"/>
      <c r="B102" s="76" t="s">
        <v>154</v>
      </c>
      <c r="C102" s="77"/>
      <c r="D102" s="77"/>
      <c r="E102" s="54"/>
      <c r="F102" s="67">
        <v>180</v>
      </c>
      <c r="G102" s="68"/>
      <c r="H102" s="68"/>
      <c r="I102" s="68"/>
      <c r="J102" s="69"/>
    </row>
    <row r="103" spans="1:10" ht="54" customHeight="1" thickBot="1" x14ac:dyDescent="0.3">
      <c r="A103" s="7"/>
      <c r="B103" s="161" t="s">
        <v>211</v>
      </c>
      <c r="C103" s="162"/>
      <c r="D103" s="162"/>
      <c r="E103" s="163"/>
      <c r="F103" s="101" t="str">
        <f>"Цена от "&amp;MIN(F105,F109:F122)&amp;" до "&amp;MAX(F105,F109:F122)</f>
        <v>Цена от 3240 до 787140</v>
      </c>
      <c r="G103" s="102"/>
      <c r="H103" s="102"/>
      <c r="I103" s="102"/>
      <c r="J103" s="103"/>
    </row>
    <row r="104" spans="1:10" ht="24" customHeight="1" thickBot="1" x14ac:dyDescent="0.3">
      <c r="A104" s="7"/>
      <c r="B104" s="27"/>
      <c r="C104" s="38"/>
      <c r="D104" s="38"/>
      <c r="E104" s="39"/>
      <c r="F104" s="40"/>
      <c r="G104" s="41"/>
      <c r="H104" s="41"/>
      <c r="I104" s="41"/>
      <c r="J104" s="42"/>
    </row>
    <row r="105" spans="1:10" ht="36" customHeight="1" x14ac:dyDescent="0.25">
      <c r="A105" s="7"/>
      <c r="B105" s="76" t="s">
        <v>156</v>
      </c>
      <c r="C105" s="77"/>
      <c r="D105" s="77"/>
      <c r="E105" s="54"/>
      <c r="F105" s="67">
        <v>79344</v>
      </c>
      <c r="G105" s="68"/>
      <c r="H105" s="68"/>
      <c r="I105" s="68"/>
      <c r="J105" s="69"/>
    </row>
    <row r="106" spans="1:10" ht="36" customHeight="1" x14ac:dyDescent="0.25">
      <c r="A106" s="7"/>
      <c r="B106" s="84" t="s">
        <v>157</v>
      </c>
      <c r="C106" s="85"/>
      <c r="D106" s="85"/>
      <c r="E106" s="86"/>
      <c r="F106" s="67">
        <v>7934.4</v>
      </c>
      <c r="G106" s="68"/>
      <c r="H106" s="68"/>
      <c r="I106" s="68"/>
      <c r="J106" s="69"/>
    </row>
    <row r="107" spans="1:10" ht="36" customHeight="1" thickBot="1" x14ac:dyDescent="0.3">
      <c r="A107" s="7"/>
      <c r="B107" s="84" t="s">
        <v>158</v>
      </c>
      <c r="C107" s="85"/>
      <c r="D107" s="85"/>
      <c r="E107" s="86"/>
      <c r="F107" s="67">
        <v>19836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36" customHeight="1" x14ac:dyDescent="0.25">
      <c r="A109" s="7" t="s">
        <v>111</v>
      </c>
      <c r="B109" s="76" t="s">
        <v>159</v>
      </c>
      <c r="C109" s="77"/>
      <c r="D109" s="77"/>
      <c r="E109" s="54"/>
      <c r="F109" s="67">
        <v>81540</v>
      </c>
      <c r="G109" s="68"/>
      <c r="H109" s="68"/>
      <c r="I109" s="68"/>
      <c r="J109" s="69"/>
    </row>
    <row r="110" spans="1:10" ht="36" customHeight="1" x14ac:dyDescent="0.25">
      <c r="A110" s="7" t="s">
        <v>111</v>
      </c>
      <c r="B110" s="52" t="s">
        <v>160</v>
      </c>
      <c r="C110" s="96"/>
      <c r="D110" s="96"/>
      <c r="E110" s="97"/>
      <c r="F110" s="67">
        <v>31140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312</v>
      </c>
      <c r="C111" s="77"/>
      <c r="D111" s="77"/>
      <c r="E111" s="54"/>
      <c r="F111" s="67">
        <v>787140</v>
      </c>
      <c r="G111" s="68"/>
      <c r="H111" s="68"/>
      <c r="I111" s="68"/>
      <c r="J111" s="69"/>
    </row>
    <row r="112" spans="1:10" ht="36" customHeight="1" x14ac:dyDescent="0.25">
      <c r="A112" s="7" t="s">
        <v>111</v>
      </c>
      <c r="B112" s="76" t="s">
        <v>161</v>
      </c>
      <c r="C112" s="77"/>
      <c r="D112" s="77"/>
      <c r="E112" s="54"/>
      <c r="F112" s="67">
        <v>124740</v>
      </c>
      <c r="G112" s="68"/>
      <c r="H112" s="68"/>
      <c r="I112" s="68"/>
      <c r="J112" s="69"/>
    </row>
    <row r="113" spans="1:10" ht="36" customHeight="1" x14ac:dyDescent="0.25">
      <c r="A113" s="7" t="s">
        <v>111</v>
      </c>
      <c r="B113" s="76" t="s">
        <v>162</v>
      </c>
      <c r="C113" s="77"/>
      <c r="D113" s="77"/>
      <c r="E113" s="54"/>
      <c r="F113" s="67">
        <v>52740</v>
      </c>
      <c r="G113" s="68"/>
      <c r="H113" s="68"/>
      <c r="I113" s="68"/>
      <c r="J113" s="69"/>
    </row>
    <row r="114" spans="1:10" ht="36" customHeight="1" x14ac:dyDescent="0.25">
      <c r="A114" s="7" t="s">
        <v>111</v>
      </c>
      <c r="B114" s="76" t="s">
        <v>163</v>
      </c>
      <c r="C114" s="77"/>
      <c r="D114" s="77"/>
      <c r="E114" s="54"/>
      <c r="F114" s="67">
        <v>63288</v>
      </c>
      <c r="G114" s="68"/>
      <c r="H114" s="68"/>
      <c r="I114" s="68"/>
      <c r="J114" s="69"/>
    </row>
    <row r="115" spans="1:10" ht="36" customHeight="1" x14ac:dyDescent="0.25">
      <c r="A115" s="7" t="s">
        <v>111</v>
      </c>
      <c r="B115" s="76" t="s">
        <v>164</v>
      </c>
      <c r="C115" s="77"/>
      <c r="D115" s="77"/>
      <c r="E115" s="54"/>
      <c r="F115" s="67">
        <v>43740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165</v>
      </c>
      <c r="C116" s="77"/>
      <c r="D116" s="77"/>
      <c r="E116" s="54"/>
      <c r="F116" s="67">
        <v>47340</v>
      </c>
      <c r="G116" s="68"/>
      <c r="H116" s="68"/>
      <c r="I116" s="68"/>
      <c r="J116" s="69"/>
    </row>
    <row r="117" spans="1:10" ht="36" customHeight="1" x14ac:dyDescent="0.25">
      <c r="A117" s="7" t="s">
        <v>111</v>
      </c>
      <c r="B117" s="76" t="s">
        <v>166</v>
      </c>
      <c r="C117" s="77"/>
      <c r="D117" s="77"/>
      <c r="E117" s="54"/>
      <c r="F117" s="67">
        <v>151740</v>
      </c>
      <c r="G117" s="68"/>
      <c r="H117" s="68"/>
      <c r="I117" s="68"/>
      <c r="J117" s="69"/>
    </row>
    <row r="118" spans="1:10" ht="36" customHeight="1" x14ac:dyDescent="0.25">
      <c r="A118" s="7"/>
      <c r="B118" s="76" t="s">
        <v>167</v>
      </c>
      <c r="C118" s="77"/>
      <c r="D118" s="77"/>
      <c r="E118" s="54"/>
      <c r="F118" s="67">
        <v>58680</v>
      </c>
      <c r="G118" s="68"/>
      <c r="H118" s="68"/>
      <c r="I118" s="68"/>
      <c r="J118" s="69"/>
    </row>
    <row r="119" spans="1:10" ht="36" customHeight="1" x14ac:dyDescent="0.25">
      <c r="A119" s="7" t="s">
        <v>111</v>
      </c>
      <c r="B119" s="78" t="s">
        <v>168</v>
      </c>
      <c r="C119" s="79"/>
      <c r="D119" s="79"/>
      <c r="E119" s="36"/>
      <c r="F119" s="67">
        <v>3240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169</v>
      </c>
      <c r="C120" s="77"/>
      <c r="D120" s="77"/>
      <c r="E120" s="54"/>
      <c r="F120" s="67">
        <v>47340</v>
      </c>
      <c r="G120" s="68"/>
      <c r="H120" s="68"/>
      <c r="I120" s="68"/>
      <c r="J120" s="69"/>
    </row>
    <row r="121" spans="1:10" ht="36" customHeight="1" x14ac:dyDescent="0.25">
      <c r="B121" s="76" t="s">
        <v>170</v>
      </c>
      <c r="C121" s="77"/>
      <c r="D121" s="77"/>
      <c r="E121" s="54"/>
      <c r="F121" s="67">
        <v>40140</v>
      </c>
      <c r="G121" s="68"/>
      <c r="H121" s="68"/>
      <c r="I121" s="68"/>
      <c r="J121" s="69"/>
    </row>
    <row r="122" spans="1:10" ht="36" customHeight="1" x14ac:dyDescent="0.25">
      <c r="A122" s="7" t="s">
        <v>111</v>
      </c>
      <c r="B122" s="76" t="s">
        <v>172</v>
      </c>
      <c r="C122" s="77"/>
      <c r="D122" s="77"/>
      <c r="E122" s="54"/>
      <c r="F122" s="67">
        <v>59940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173</v>
      </c>
      <c r="C123" s="77"/>
      <c r="D123" s="77"/>
      <c r="E123" s="54"/>
      <c r="F123" s="67">
        <v>8694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174</v>
      </c>
      <c r="C124" s="77"/>
      <c r="D124" s="77"/>
      <c r="E124" s="54"/>
      <c r="F124" s="67">
        <v>72000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175</v>
      </c>
      <c r="C125" s="77"/>
      <c r="D125" s="77"/>
      <c r="E125" s="53"/>
      <c r="F125" s="67">
        <v>60030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76" t="s">
        <v>176</v>
      </c>
      <c r="C126" s="77"/>
      <c r="D126" s="77"/>
      <c r="E126" s="54"/>
      <c r="F126" s="67">
        <v>134640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177</v>
      </c>
      <c r="C127" s="77"/>
      <c r="D127" s="77"/>
      <c r="E127" s="54"/>
      <c r="F127" s="67">
        <v>51840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178</v>
      </c>
      <c r="C128" s="77"/>
      <c r="D128" s="77"/>
      <c r="E128" s="54"/>
      <c r="F128" s="67">
        <v>205920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179</v>
      </c>
      <c r="C129" s="77"/>
      <c r="D129" s="77"/>
      <c r="E129" s="54"/>
      <c r="F129" s="67">
        <v>87120</v>
      </c>
      <c r="G129" s="68"/>
      <c r="H129" s="68"/>
      <c r="I129" s="68"/>
      <c r="J129" s="69"/>
    </row>
    <row r="130" spans="1:10" ht="36" customHeight="1" x14ac:dyDescent="0.25">
      <c r="A130" s="7" t="s">
        <v>113</v>
      </c>
      <c r="B130" s="84" t="s">
        <v>180</v>
      </c>
      <c r="C130" s="85"/>
      <c r="D130" s="85"/>
      <c r="E130" s="86"/>
      <c r="F130" s="67">
        <v>104544</v>
      </c>
      <c r="G130" s="68"/>
      <c r="H130" s="68"/>
      <c r="I130" s="68"/>
      <c r="J130" s="69"/>
    </row>
    <row r="131" spans="1:10" ht="36" customHeight="1" x14ac:dyDescent="0.25">
      <c r="A131" s="7" t="s">
        <v>113</v>
      </c>
      <c r="B131" s="76" t="s">
        <v>181</v>
      </c>
      <c r="C131" s="77"/>
      <c r="D131" s="77"/>
      <c r="E131" s="54"/>
      <c r="F131" s="67">
        <v>72720</v>
      </c>
      <c r="G131" s="68"/>
      <c r="H131" s="68"/>
      <c r="I131" s="68"/>
      <c r="J131" s="69"/>
    </row>
    <row r="132" spans="1:10" ht="36" customHeight="1" x14ac:dyDescent="0.25">
      <c r="A132" s="7" t="s">
        <v>113</v>
      </c>
      <c r="B132" s="76" t="s">
        <v>182</v>
      </c>
      <c r="C132" s="77"/>
      <c r="D132" s="77"/>
      <c r="E132" s="54"/>
      <c r="F132" s="67">
        <v>78480</v>
      </c>
      <c r="G132" s="68"/>
      <c r="H132" s="68"/>
      <c r="I132" s="68"/>
      <c r="J132" s="69"/>
    </row>
    <row r="133" spans="1:10" ht="36" customHeight="1" x14ac:dyDescent="0.25">
      <c r="A133" s="7" t="s">
        <v>113</v>
      </c>
      <c r="B133" s="76" t="s">
        <v>183</v>
      </c>
      <c r="C133" s="77"/>
      <c r="D133" s="77"/>
      <c r="E133" s="54"/>
      <c r="F133" s="67">
        <v>250560</v>
      </c>
      <c r="G133" s="68"/>
      <c r="H133" s="68"/>
      <c r="I133" s="68"/>
      <c r="J133" s="69"/>
    </row>
    <row r="134" spans="1:10" ht="36" customHeight="1" x14ac:dyDescent="0.25">
      <c r="A134" s="7" t="s">
        <v>113</v>
      </c>
      <c r="B134" s="78" t="s">
        <v>184</v>
      </c>
      <c r="C134" s="79"/>
      <c r="D134" s="79"/>
      <c r="E134" s="36"/>
      <c r="F134" s="67">
        <v>5760</v>
      </c>
      <c r="G134" s="68"/>
      <c r="H134" s="68"/>
      <c r="I134" s="68"/>
      <c r="J134" s="69"/>
    </row>
    <row r="135" spans="1:10" ht="36" customHeight="1" thickBot="1" x14ac:dyDescent="0.3">
      <c r="A135" s="7" t="s">
        <v>113</v>
      </c>
      <c r="B135" s="76" t="s">
        <v>186</v>
      </c>
      <c r="C135" s="77"/>
      <c r="D135" s="77"/>
      <c r="E135" s="54"/>
      <c r="F135" s="67">
        <v>99360</v>
      </c>
      <c r="G135" s="68"/>
      <c r="H135" s="68"/>
      <c r="I135" s="68"/>
      <c r="J135" s="69"/>
    </row>
    <row r="136" spans="1:10" ht="22.5" customHeight="1" x14ac:dyDescent="0.25">
      <c r="A136" s="7" t="s">
        <v>111</v>
      </c>
      <c r="B136" s="104" t="s">
        <v>188</v>
      </c>
      <c r="C136" s="105"/>
      <c r="D136" s="105"/>
      <c r="E136" s="105"/>
      <c r="F136" s="105"/>
      <c r="G136" s="105"/>
      <c r="H136" s="105"/>
      <c r="I136" s="105"/>
      <c r="J136" s="106"/>
    </row>
    <row r="137" spans="1:10" ht="36" customHeight="1" thickBot="1" x14ac:dyDescent="0.3">
      <c r="A137" s="7"/>
      <c r="B137" s="52" t="s">
        <v>171</v>
      </c>
      <c r="C137" s="96"/>
      <c r="D137" s="96"/>
      <c r="E137" s="97"/>
      <c r="F137" s="67">
        <v>40</v>
      </c>
      <c r="G137" s="68"/>
      <c r="H137" s="68"/>
      <c r="I137" s="68"/>
      <c r="J137" s="69"/>
    </row>
    <row r="138" spans="1:10" ht="36" customHeight="1" thickBot="1" x14ac:dyDescent="0.3">
      <c r="A138" s="7"/>
      <c r="B138" s="98" t="s">
        <v>187</v>
      </c>
      <c r="C138" s="99"/>
      <c r="D138" s="99"/>
      <c r="E138" s="100"/>
      <c r="F138" s="101"/>
      <c r="G138" s="102"/>
      <c r="H138" s="102"/>
      <c r="I138" s="102"/>
      <c r="J138" s="103"/>
    </row>
    <row r="139" spans="1:10" ht="36" customHeight="1" thickBot="1" x14ac:dyDescent="0.3">
      <c r="A139" s="7"/>
      <c r="B139" s="167" t="s">
        <v>188</v>
      </c>
      <c r="C139" s="168"/>
      <c r="D139" s="168"/>
      <c r="E139" s="168"/>
      <c r="F139" s="168"/>
      <c r="G139" s="168"/>
      <c r="H139" s="168"/>
      <c r="I139" s="168"/>
      <c r="J139" s="169"/>
    </row>
    <row r="140" spans="1:10" ht="36" customHeight="1" x14ac:dyDescent="0.25">
      <c r="A140" s="7"/>
      <c r="B140" s="107" t="s">
        <v>189</v>
      </c>
      <c r="C140" s="108"/>
      <c r="D140" s="108"/>
      <c r="E140" s="109"/>
      <c r="F140" s="67">
        <v>60</v>
      </c>
      <c r="G140" s="68"/>
      <c r="H140" s="68"/>
      <c r="I140" s="68"/>
      <c r="J140" s="69"/>
    </row>
    <row r="141" spans="1:10" ht="36" customHeight="1" x14ac:dyDescent="0.25">
      <c r="A141" s="7"/>
      <c r="B141" s="76" t="s">
        <v>190</v>
      </c>
      <c r="C141" s="77"/>
      <c r="D141" s="77"/>
      <c r="E141" s="54"/>
      <c r="F141" s="67">
        <v>99</v>
      </c>
      <c r="G141" s="68"/>
      <c r="H141" s="68"/>
      <c r="I141" s="68"/>
      <c r="J141" s="69"/>
    </row>
    <row r="142" spans="1:10" ht="36" customHeight="1" thickBot="1" x14ac:dyDescent="0.3">
      <c r="A142" s="7"/>
      <c r="B142" s="76" t="s">
        <v>191</v>
      </c>
      <c r="C142" s="77"/>
      <c r="D142" s="77"/>
      <c r="E142" s="54"/>
      <c r="F142" s="67">
        <v>150</v>
      </c>
      <c r="G142" s="68"/>
      <c r="H142" s="68"/>
      <c r="I142" s="68"/>
      <c r="J142" s="69"/>
    </row>
    <row r="143" spans="1:10" ht="36" customHeight="1" thickBot="1" x14ac:dyDescent="0.3">
      <c r="A143" s="7"/>
      <c r="B143" s="18" t="s">
        <v>192</v>
      </c>
      <c r="C143" s="19"/>
      <c r="D143" s="19"/>
      <c r="E143" s="20"/>
      <c r="F143" s="205"/>
      <c r="G143" s="206"/>
      <c r="H143" s="206"/>
      <c r="I143" s="206"/>
      <c r="J143" s="207"/>
    </row>
    <row r="144" spans="1:10" ht="36" customHeight="1" x14ac:dyDescent="0.25">
      <c r="A144" s="7" t="s">
        <v>111</v>
      </c>
      <c r="B144" s="76" t="s">
        <v>252</v>
      </c>
      <c r="C144" s="77"/>
      <c r="D144" s="77"/>
      <c r="E144" s="54"/>
      <c r="F144" s="67">
        <v>36540</v>
      </c>
      <c r="G144" s="68"/>
      <c r="H144" s="68"/>
      <c r="I144" s="68"/>
      <c r="J144" s="69"/>
    </row>
    <row r="145" spans="1:10" ht="36" customHeight="1" x14ac:dyDescent="0.25">
      <c r="A145" s="7" t="s">
        <v>111</v>
      </c>
      <c r="B145" s="76" t="s">
        <v>313</v>
      </c>
      <c r="C145" s="77"/>
      <c r="D145" s="77"/>
      <c r="E145" s="54"/>
      <c r="F145" s="67">
        <v>36540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196</v>
      </c>
      <c r="C146" s="77"/>
      <c r="D146" s="77"/>
      <c r="E146" s="54"/>
      <c r="F146" s="67">
        <v>60480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315</v>
      </c>
      <c r="C147" s="77"/>
      <c r="D147" s="77"/>
      <c r="E147" s="54"/>
      <c r="F147" s="67">
        <v>60480</v>
      </c>
      <c r="G147" s="68"/>
      <c r="H147" s="68"/>
      <c r="I147" s="68"/>
      <c r="J147" s="69"/>
    </row>
    <row r="148" spans="1:10" ht="36" customHeight="1" thickBot="1" x14ac:dyDescent="0.3">
      <c r="A148" s="7"/>
      <c r="B148" s="76" t="s">
        <v>199</v>
      </c>
      <c r="C148" s="77"/>
      <c r="D148" s="77"/>
      <c r="E148" s="54"/>
      <c r="F148" s="67">
        <v>36540</v>
      </c>
      <c r="G148" s="68"/>
      <c r="H148" s="68"/>
      <c r="I148" s="68"/>
      <c r="J148" s="69"/>
    </row>
    <row r="149" spans="1:10" ht="54" customHeight="1" thickBot="1" x14ac:dyDescent="0.3">
      <c r="A149" s="7"/>
      <c r="B149" s="161" t="s">
        <v>200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28.5" customHeight="1" thickBot="1" x14ac:dyDescent="0.3">
      <c r="A150" s="7"/>
      <c r="B150" s="327" t="s">
        <v>188</v>
      </c>
      <c r="C150" s="328"/>
      <c r="D150" s="328"/>
      <c r="E150" s="328"/>
      <c r="F150" s="328"/>
      <c r="G150" s="328"/>
      <c r="H150" s="328"/>
      <c r="I150" s="328"/>
      <c r="J150" s="329"/>
    </row>
    <row r="151" spans="1:10" ht="28.5" customHeight="1" x14ac:dyDescent="0.25">
      <c r="A151" s="7"/>
      <c r="B151" s="78" t="s">
        <v>201</v>
      </c>
      <c r="C151" s="79"/>
      <c r="D151" s="79"/>
      <c r="E151" s="36"/>
      <c r="F151" s="80">
        <v>90</v>
      </c>
      <c r="G151" s="81"/>
      <c r="H151" s="81"/>
      <c r="I151" s="81"/>
      <c r="J151" s="82"/>
    </row>
    <row r="152" spans="1:10" ht="28.5" customHeight="1" x14ac:dyDescent="0.25">
      <c r="A152" s="7"/>
      <c r="B152" s="76" t="s">
        <v>202</v>
      </c>
      <c r="C152" s="77"/>
      <c r="D152" s="77"/>
      <c r="E152" s="54"/>
      <c r="F152" s="67">
        <v>60</v>
      </c>
      <c r="G152" s="68"/>
      <c r="H152" s="68"/>
      <c r="I152" s="68"/>
      <c r="J152" s="69"/>
    </row>
    <row r="153" spans="1:10" ht="28.5" customHeight="1" x14ac:dyDescent="0.25">
      <c r="A153" s="7"/>
      <c r="B153" s="76" t="s">
        <v>203</v>
      </c>
      <c r="C153" s="77"/>
      <c r="D153" s="77"/>
      <c r="E153" s="54"/>
      <c r="F153" s="67">
        <v>60</v>
      </c>
      <c r="G153" s="68"/>
      <c r="H153" s="68"/>
      <c r="I153" s="68"/>
      <c r="J153" s="69"/>
    </row>
    <row r="154" spans="1:10" ht="28.5" customHeight="1" x14ac:dyDescent="0.25">
      <c r="A154" s="7"/>
      <c r="B154" s="76" t="s">
        <v>204</v>
      </c>
      <c r="C154" s="77"/>
      <c r="D154" s="77"/>
      <c r="E154" s="54"/>
      <c r="F154" s="67">
        <v>90</v>
      </c>
      <c r="G154" s="68"/>
      <c r="H154" s="68"/>
      <c r="I154" s="68"/>
      <c r="J154" s="69"/>
    </row>
    <row r="155" spans="1:10" ht="28.5" customHeight="1" thickBot="1" x14ac:dyDescent="0.3">
      <c r="A155" s="7"/>
      <c r="B155" s="76" t="s">
        <v>205</v>
      </c>
      <c r="C155" s="77"/>
      <c r="D155" s="77"/>
      <c r="E155" s="54"/>
      <c r="F155" s="67">
        <v>90</v>
      </c>
      <c r="G155" s="68"/>
      <c r="H155" s="68"/>
      <c r="I155" s="68"/>
      <c r="J155" s="69"/>
    </row>
    <row r="156" spans="1:10" ht="24" customHeight="1" thickBot="1" x14ac:dyDescent="0.3">
      <c r="A156" s="7"/>
      <c r="B156" s="27"/>
      <c r="C156" s="38"/>
      <c r="D156" s="38"/>
      <c r="E156" s="39"/>
      <c r="F156" s="40"/>
      <c r="G156" s="41"/>
      <c r="H156" s="41"/>
      <c r="I156" s="41"/>
      <c r="J156" s="42"/>
    </row>
    <row r="157" spans="1:10" ht="18" customHeight="1" x14ac:dyDescent="0.25">
      <c r="A157" s="7"/>
      <c r="B157" s="121"/>
      <c r="C157" s="122"/>
      <c r="D157" s="122"/>
      <c r="E157" s="122"/>
      <c r="F157" s="123"/>
      <c r="G157" s="123"/>
      <c r="H157" s="123"/>
      <c r="I157" s="123"/>
      <c r="J157" s="123"/>
    </row>
    <row r="158" spans="1:10" ht="67.5" customHeight="1" x14ac:dyDescent="0.25">
      <c r="A158" s="7"/>
      <c r="B158" s="124" t="s">
        <v>480</v>
      </c>
      <c r="C158" s="124"/>
      <c r="D158" s="124"/>
      <c r="E158" s="124"/>
      <c r="F158" s="124"/>
      <c r="G158" s="124"/>
      <c r="H158" s="124"/>
      <c r="I158" s="124"/>
      <c r="J158" s="124"/>
    </row>
    <row r="159" spans="1:10" ht="27" customHeight="1" x14ac:dyDescent="0.25">
      <c r="A159" s="7" t="s">
        <v>113</v>
      </c>
      <c r="B159" s="126" t="s">
        <v>208</v>
      </c>
      <c r="C159" s="126"/>
      <c r="D159" s="126"/>
      <c r="E159" s="126"/>
      <c r="F159" s="126"/>
      <c r="G159" s="126"/>
      <c r="H159" s="126"/>
      <c r="I159" s="126"/>
      <c r="J159" s="126"/>
    </row>
    <row r="160" spans="1:10" s="172" customFormat="1" ht="20.100000000000001" customHeight="1" x14ac:dyDescent="0.25">
      <c r="B160" s="388"/>
      <c r="F160" s="389"/>
      <c r="G160" s="389"/>
      <c r="H160" s="389"/>
      <c r="I160" s="389"/>
      <c r="J160" s="389"/>
    </row>
    <row r="161" spans="1:10" s="239" customFormat="1" ht="36" customHeight="1" thickBot="1" x14ac:dyDescent="0.3">
      <c r="B161" s="240" t="s">
        <v>242</v>
      </c>
      <c r="C161" s="240"/>
      <c r="D161" s="240"/>
      <c r="E161" s="240"/>
      <c r="F161" s="240"/>
      <c r="G161" s="240"/>
      <c r="H161" s="240"/>
      <c r="I161" s="240"/>
    </row>
    <row r="162" spans="1:10" s="129" customFormat="1" ht="36" customHeight="1" thickBot="1" x14ac:dyDescent="0.3">
      <c r="B162" s="241" t="s">
        <v>243</v>
      </c>
      <c r="C162" s="242"/>
      <c r="D162" s="242"/>
      <c r="E162" s="242"/>
      <c r="F162" s="242"/>
      <c r="G162" s="242"/>
      <c r="H162" s="242"/>
      <c r="I162" s="243"/>
    </row>
    <row r="163" spans="1:10" ht="87" customHeight="1" thickBot="1" x14ac:dyDescent="0.3">
      <c r="B163" s="244" t="s">
        <v>244</v>
      </c>
      <c r="C163" s="245"/>
      <c r="D163" s="246" t="s">
        <v>245</v>
      </c>
      <c r="E163" s="247"/>
      <c r="F163" s="248"/>
      <c r="G163" s="247" t="s">
        <v>246</v>
      </c>
      <c r="H163" s="247"/>
      <c r="I163" s="248"/>
      <c r="J163" s="9"/>
    </row>
    <row r="164" spans="1:10" ht="36" customHeight="1" x14ac:dyDescent="0.25">
      <c r="B164" s="249" t="s">
        <v>247</v>
      </c>
      <c r="C164" s="250"/>
      <c r="D164" s="251" t="s">
        <v>248</v>
      </c>
      <c r="E164" s="251"/>
      <c r="F164" s="251"/>
      <c r="G164" s="252">
        <v>2190</v>
      </c>
      <c r="H164" s="251"/>
      <c r="I164" s="253"/>
      <c r="J164" s="9"/>
    </row>
    <row r="165" spans="1:10" ht="36" customHeight="1" x14ac:dyDescent="0.25">
      <c r="B165" s="254" t="s">
        <v>249</v>
      </c>
      <c r="C165" s="255"/>
      <c r="D165" s="256"/>
      <c r="E165" s="256"/>
      <c r="F165" s="256"/>
      <c r="G165" s="257">
        <v>1590</v>
      </c>
      <c r="H165" s="256"/>
      <c r="I165" s="258"/>
      <c r="J165" s="9"/>
    </row>
    <row r="166" spans="1:10" ht="36" customHeight="1" x14ac:dyDescent="0.25">
      <c r="B166" s="254" t="s">
        <v>250</v>
      </c>
      <c r="C166" s="255"/>
      <c r="D166" s="256"/>
      <c r="E166" s="256"/>
      <c r="F166" s="256"/>
      <c r="G166" s="257">
        <v>1440</v>
      </c>
      <c r="H166" s="256"/>
      <c r="I166" s="258"/>
      <c r="J166" s="9"/>
    </row>
    <row r="167" spans="1:10" ht="54" customHeight="1" x14ac:dyDescent="0.25">
      <c r="B167" s="254" t="s">
        <v>251</v>
      </c>
      <c r="C167" s="255"/>
      <c r="D167" s="256"/>
      <c r="E167" s="256"/>
      <c r="F167" s="256"/>
      <c r="G167" s="257">
        <v>1290</v>
      </c>
      <c r="H167" s="256"/>
      <c r="I167" s="258"/>
      <c r="J167" s="9"/>
    </row>
    <row r="168" spans="1:10" ht="40.5" customHeight="1" x14ac:dyDescent="0.25">
      <c r="A168" s="7"/>
      <c r="B168" s="128" t="s">
        <v>209</v>
      </c>
      <c r="C168" s="128"/>
      <c r="D168" s="128"/>
      <c r="E168" s="128"/>
      <c r="F168" s="128"/>
      <c r="G168" s="128"/>
      <c r="H168" s="128"/>
      <c r="I168" s="128"/>
      <c r="J168" s="128"/>
    </row>
    <row r="169" spans="1:10" ht="23.25" x14ac:dyDescent="0.25">
      <c r="A169" s="344" t="s">
        <v>320</v>
      </c>
      <c r="B169" s="344"/>
      <c r="C169" s="344"/>
      <c r="D169" s="344"/>
      <c r="E169" s="344"/>
      <c r="F169" s="344"/>
      <c r="G169" s="344"/>
      <c r="H169" s="344"/>
      <c r="I169" s="9"/>
      <c r="J169" s="9"/>
    </row>
    <row r="170" spans="1:10" ht="25.5" x14ac:dyDescent="0.35">
      <c r="A170" s="345" t="s">
        <v>321</v>
      </c>
      <c r="B170" s="345"/>
      <c r="C170" s="345"/>
      <c r="D170" s="345"/>
      <c r="E170" s="346" t="s">
        <v>322</v>
      </c>
      <c r="F170" s="347"/>
      <c r="G170" s="347"/>
      <c r="H170" s="9"/>
      <c r="I170" s="9"/>
      <c r="J170" s="9"/>
    </row>
    <row r="171" spans="1:10" ht="25.5" x14ac:dyDescent="0.35">
      <c r="A171" s="348" t="s">
        <v>323</v>
      </c>
      <c r="B171" s="348"/>
      <c r="C171" s="348"/>
      <c r="D171" s="348"/>
      <c r="E171" s="349">
        <v>1</v>
      </c>
      <c r="F171" s="347"/>
      <c r="G171" s="347"/>
      <c r="H171" s="9"/>
      <c r="I171" s="9"/>
      <c r="J171" s="9"/>
    </row>
    <row r="172" spans="1:10" ht="25.5" x14ac:dyDescent="0.35">
      <c r="A172" s="348">
        <v>2</v>
      </c>
      <c r="B172" s="348"/>
      <c r="C172" s="348"/>
      <c r="D172" s="348"/>
      <c r="E172" s="350">
        <v>1.1000000000000001</v>
      </c>
      <c r="F172" s="347"/>
      <c r="G172" s="347"/>
      <c r="H172" s="9"/>
      <c r="I172" s="9"/>
      <c r="J172" s="9"/>
    </row>
    <row r="173" spans="1:10" ht="25.5" x14ac:dyDescent="0.35">
      <c r="A173" s="348">
        <v>3</v>
      </c>
      <c r="B173" s="348"/>
      <c r="C173" s="348"/>
      <c r="D173" s="348"/>
      <c r="E173" s="350">
        <v>1.2</v>
      </c>
      <c r="F173" s="347"/>
      <c r="G173" s="347"/>
      <c r="H173" s="9"/>
      <c r="I173" s="9"/>
      <c r="J173" s="9"/>
    </row>
    <row r="174" spans="1:10" ht="25.5" x14ac:dyDescent="0.35">
      <c r="A174" s="348" t="s">
        <v>324</v>
      </c>
      <c r="B174" s="348"/>
      <c r="C174" s="348"/>
      <c r="D174" s="348"/>
      <c r="E174" s="350">
        <v>1.25</v>
      </c>
      <c r="F174" s="347"/>
      <c r="G174" s="347"/>
      <c r="H174" s="9"/>
      <c r="I174" s="9"/>
      <c r="J174" s="9"/>
    </row>
    <row r="175" spans="1:10" ht="25.5" x14ac:dyDescent="0.35">
      <c r="A175" s="348" t="s">
        <v>325</v>
      </c>
      <c r="B175" s="348"/>
      <c r="C175" s="348"/>
      <c r="D175" s="348"/>
      <c r="E175" s="350">
        <v>1.3</v>
      </c>
      <c r="F175" s="347"/>
      <c r="G175" s="347"/>
      <c r="H175" s="9"/>
      <c r="I175" s="9"/>
      <c r="J175" s="9"/>
    </row>
    <row r="176" spans="1:10" ht="25.5" x14ac:dyDescent="0.35">
      <c r="A176" s="348" t="s">
        <v>326</v>
      </c>
      <c r="B176" s="348"/>
      <c r="C176" s="348"/>
      <c r="D176" s="348"/>
      <c r="E176" s="350">
        <v>1.35</v>
      </c>
      <c r="F176" s="347"/>
      <c r="G176" s="347"/>
      <c r="H176" s="9"/>
      <c r="I176" s="9"/>
      <c r="J176" s="9"/>
    </row>
    <row r="177" spans="1:10" ht="25.5" x14ac:dyDescent="0.35">
      <c r="A177" s="348" t="s">
        <v>327</v>
      </c>
      <c r="B177" s="348"/>
      <c r="C177" s="348"/>
      <c r="D177" s="348"/>
      <c r="E177" s="350">
        <v>1.4</v>
      </c>
      <c r="F177" s="347"/>
      <c r="G177" s="347"/>
      <c r="H177" s="9"/>
      <c r="I177" s="9"/>
      <c r="J177" s="9"/>
    </row>
    <row r="178" spans="1:10" ht="25.5" x14ac:dyDescent="0.35">
      <c r="A178" s="348" t="s">
        <v>328</v>
      </c>
      <c r="B178" s="348"/>
      <c r="C178" s="348"/>
      <c r="D178" s="348"/>
      <c r="E178" s="350">
        <v>1.45</v>
      </c>
      <c r="F178" s="347"/>
      <c r="G178" s="347"/>
      <c r="H178" s="9"/>
      <c r="I178" s="9"/>
      <c r="J178" s="9"/>
    </row>
    <row r="179" spans="1:10" ht="25.5" x14ac:dyDescent="0.35">
      <c r="A179" s="348" t="s">
        <v>329</v>
      </c>
      <c r="B179" s="348"/>
      <c r="C179" s="348"/>
      <c r="D179" s="348"/>
      <c r="E179" s="350">
        <v>1.5</v>
      </c>
      <c r="F179" s="347"/>
      <c r="G179" s="347"/>
      <c r="H179" s="9"/>
      <c r="I179" s="9"/>
      <c r="J179" s="9"/>
    </row>
    <row r="180" spans="1:10" ht="25.5" x14ac:dyDescent="0.35">
      <c r="A180" s="348" t="s">
        <v>330</v>
      </c>
      <c r="B180" s="348"/>
      <c r="C180" s="348"/>
      <c r="D180" s="348"/>
      <c r="E180" s="350">
        <v>2</v>
      </c>
      <c r="F180" s="347"/>
      <c r="G180" s="347"/>
      <c r="H180" s="9"/>
      <c r="I180" s="9"/>
      <c r="J180" s="9"/>
    </row>
    <row r="181" spans="1:10" ht="53.25" customHeight="1" x14ac:dyDescent="0.25">
      <c r="A181" s="351" t="s">
        <v>331</v>
      </c>
      <c r="B181" s="351"/>
      <c r="C181" s="351"/>
      <c r="D181" s="351"/>
      <c r="E181" s="351"/>
      <c r="F181" s="351"/>
      <c r="G181" s="351"/>
      <c r="H181" s="351"/>
      <c r="I181" s="9"/>
      <c r="J181" s="9"/>
    </row>
  </sheetData>
  <sheetProtection selectLockedCells="1" selectUnlockedCells="1"/>
  <mergeCells count="324">
    <mergeCell ref="A178:D178"/>
    <mergeCell ref="A179:D179"/>
    <mergeCell ref="A180:D180"/>
    <mergeCell ref="A181:H181"/>
    <mergeCell ref="A172:D172"/>
    <mergeCell ref="A173:D173"/>
    <mergeCell ref="A174:D174"/>
    <mergeCell ref="A175:D175"/>
    <mergeCell ref="A176:D176"/>
    <mergeCell ref="A177:D177"/>
    <mergeCell ref="B167:C167"/>
    <mergeCell ref="G167:I167"/>
    <mergeCell ref="B168:J168"/>
    <mergeCell ref="A169:H169"/>
    <mergeCell ref="A170:D170"/>
    <mergeCell ref="A171:D171"/>
    <mergeCell ref="B163:C163"/>
    <mergeCell ref="D163:F163"/>
    <mergeCell ref="G163:I163"/>
    <mergeCell ref="B164:C164"/>
    <mergeCell ref="D164:F167"/>
    <mergeCell ref="G164:I164"/>
    <mergeCell ref="B165:C165"/>
    <mergeCell ref="G165:I165"/>
    <mergeCell ref="B166:C166"/>
    <mergeCell ref="G166:I166"/>
    <mergeCell ref="B156:E156"/>
    <mergeCell ref="F156:J156"/>
    <mergeCell ref="B158:J158"/>
    <mergeCell ref="B159:J159"/>
    <mergeCell ref="B161:I161"/>
    <mergeCell ref="B162:I162"/>
    <mergeCell ref="B153:E153"/>
    <mergeCell ref="F153:J153"/>
    <mergeCell ref="B154:E154"/>
    <mergeCell ref="F154:J154"/>
    <mergeCell ref="B155:E155"/>
    <mergeCell ref="F155:J155"/>
    <mergeCell ref="B149:E149"/>
    <mergeCell ref="F149:J149"/>
    <mergeCell ref="B150:J150"/>
    <mergeCell ref="B151:E151"/>
    <mergeCell ref="F151:J151"/>
    <mergeCell ref="B152:E152"/>
    <mergeCell ref="F152:J152"/>
    <mergeCell ref="B146:E146"/>
    <mergeCell ref="F146:J146"/>
    <mergeCell ref="B147:E147"/>
    <mergeCell ref="F147:J147"/>
    <mergeCell ref="B148:E148"/>
    <mergeCell ref="F148:J148"/>
    <mergeCell ref="B143:E143"/>
    <mergeCell ref="F143:J143"/>
    <mergeCell ref="B144:E144"/>
    <mergeCell ref="F144:J144"/>
    <mergeCell ref="B145:E145"/>
    <mergeCell ref="F145:J145"/>
    <mergeCell ref="B139:J139"/>
    <mergeCell ref="B140:E140"/>
    <mergeCell ref="F140:J140"/>
    <mergeCell ref="B141:E141"/>
    <mergeCell ref="F141:J141"/>
    <mergeCell ref="B142:E142"/>
    <mergeCell ref="F142:J142"/>
    <mergeCell ref="B135:E135"/>
    <mergeCell ref="F135:J135"/>
    <mergeCell ref="B136:J136"/>
    <mergeCell ref="B137:E137"/>
    <mergeCell ref="F137:J137"/>
    <mergeCell ref="F138:J138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A58:E58"/>
    <mergeCell ref="F58:J58"/>
    <mergeCell ref="B59:E59"/>
    <mergeCell ref="F59:J59"/>
    <mergeCell ref="F52:J52"/>
    <mergeCell ref="B53:E53"/>
    <mergeCell ref="B54:E54"/>
    <mergeCell ref="F54:J54"/>
    <mergeCell ref="B55:E55"/>
    <mergeCell ref="B56:E56"/>
    <mergeCell ref="F56:J56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43048.799999999996</v>
      </c>
      <c r="G8" s="33">
        <f>H8*1.1</f>
        <v>39461.4</v>
      </c>
      <c r="H8" s="33">
        <v>35874</v>
      </c>
      <c r="I8" s="33">
        <f>H8*0.75</f>
        <v>26905.5</v>
      </c>
      <c r="J8" s="33">
        <f>H8*0.5</f>
        <v>17937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60307.199999999997</v>
      </c>
      <c r="G9" s="37">
        <f>H9*1.1</f>
        <v>55281.600000000006</v>
      </c>
      <c r="H9" s="37">
        <v>50256</v>
      </c>
      <c r="I9" s="37">
        <f>H9*0.75</f>
        <v>37692</v>
      </c>
      <c r="J9" s="37">
        <f>H9*0.5</f>
        <v>25128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50673.599999999999</v>
      </c>
      <c r="G11" s="33">
        <f>H11*1.1</f>
        <v>46450.8</v>
      </c>
      <c r="H11" s="33">
        <v>42228</v>
      </c>
      <c r="I11" s="33">
        <f>H11*0.75</f>
        <v>31671</v>
      </c>
      <c r="J11" s="33">
        <f>H11*0.5</f>
        <v>21114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71020.800000000003</v>
      </c>
      <c r="G12" s="37">
        <f>H12*1.1</f>
        <v>65102.400000000009</v>
      </c>
      <c r="H12" s="37">
        <v>59184</v>
      </c>
      <c r="I12" s="37">
        <f>H12*0.75</f>
        <v>44388</v>
      </c>
      <c r="J12" s="37">
        <f>H12*0.5</f>
        <v>29592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5328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2484 до 49680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4968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7452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12420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14904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17388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19872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22356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24840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27324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29808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32292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34776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37260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39744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42228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44712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47196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49680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14868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3366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14868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2844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12060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12060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48168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20772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38952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42120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24120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31500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48060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8496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36252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40356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6354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42030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29520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54720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59040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33840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44640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67680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51120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56880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12744</v>
      </c>
      <c r="G94" s="212">
        <f>H94*1.1</f>
        <v>11682.000000000002</v>
      </c>
      <c r="H94" s="212">
        <v>10620</v>
      </c>
      <c r="I94" s="212">
        <f>H94*0.75</f>
        <v>7965</v>
      </c>
      <c r="J94" s="213">
        <f>H94*0.5</f>
        <v>5310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18144</v>
      </c>
      <c r="G97" s="212">
        <f>H97*1.1</f>
        <v>16632</v>
      </c>
      <c r="H97" s="212">
        <v>15120</v>
      </c>
      <c r="I97" s="212">
        <f>H97*0.75</f>
        <v>11340</v>
      </c>
      <c r="J97" s="213">
        <f>H97*0.5</f>
        <v>7560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2"/>
  <sheetViews>
    <sheetView view="pageBreakPreview" zoomScale="60" zoomScaleNormal="60" workbookViewId="0">
      <pane ySplit="4" topLeftCell="A107" activePane="bottomLeft" state="frozen"/>
      <selection activeCell="B11" sqref="B11:E11"/>
      <selection pane="bottomLeft" activeCell="D113" sqref="D113:F116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64800</v>
      </c>
      <c r="G11" s="33">
        <f>H11*1.1</f>
        <v>59400.000000000007</v>
      </c>
      <c r="H11" s="33">
        <v>54000</v>
      </c>
      <c r="I11" s="33">
        <f>H11*0.75</f>
        <v>40500</v>
      </c>
      <c r="J11" s="33">
        <f>H11*0.5</f>
        <v>27000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90720</v>
      </c>
      <c r="G12" s="37">
        <f>H12*1.1</f>
        <v>83160</v>
      </c>
      <c r="H12" s="37">
        <v>75600</v>
      </c>
      <c r="I12" s="37">
        <f>H12*0.75</f>
        <v>56700</v>
      </c>
      <c r="J12" s="37">
        <f>H12*0.5</f>
        <v>37800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10620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15120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10980 до 219600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10980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21960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32940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43920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54900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65880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76860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87840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98820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120780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131760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142740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153720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164700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175680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186660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197640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208620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219600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44964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6660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1800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44964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26928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29376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9936 до 151200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36720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3672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12240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23040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33264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65844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65844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79012.799999999988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33264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37512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65844</v>
      </c>
      <c r="G67" s="68"/>
      <c r="H67" s="68"/>
      <c r="I67" s="68"/>
      <c r="J67" s="69"/>
    </row>
    <row r="68" spans="1:10" ht="36" customHeight="1" x14ac:dyDescent="0.25">
      <c r="A68" s="7"/>
      <c r="B68" s="323" t="s">
        <v>167</v>
      </c>
      <c r="C68" s="324"/>
      <c r="D68" s="324"/>
      <c r="E68" s="399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12060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9936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151200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89928</v>
      </c>
      <c r="G73" s="68"/>
      <c r="H73" s="68"/>
      <c r="I73" s="68"/>
      <c r="J73" s="69"/>
    </row>
    <row r="74" spans="1:10" ht="36" customHeight="1" x14ac:dyDescent="0.25">
      <c r="A74" s="7"/>
      <c r="B74" s="76" t="s">
        <v>173</v>
      </c>
      <c r="C74" s="77"/>
      <c r="D74" s="77"/>
      <c r="E74" s="54"/>
      <c r="F74" s="67">
        <v>6660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120600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27000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32400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46800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92880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46800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52560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92880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17280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211680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126000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28944</v>
      </c>
      <c r="G94" s="212">
        <f>H94*1.1</f>
        <v>26532.000000000004</v>
      </c>
      <c r="H94" s="212">
        <v>24120</v>
      </c>
      <c r="I94" s="212">
        <f>H94*0.75</f>
        <v>18090</v>
      </c>
      <c r="J94" s="213">
        <f>H94*0.5</f>
        <v>12060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18072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16632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40608</v>
      </c>
      <c r="G97" s="212">
        <f>H97*1.1</f>
        <v>37224</v>
      </c>
      <c r="H97" s="212">
        <v>33840</v>
      </c>
      <c r="I97" s="212">
        <f>H97*0.75</f>
        <v>25380</v>
      </c>
      <c r="J97" s="213">
        <f>H97*0.5</f>
        <v>16920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25920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23760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34560</v>
      </c>
      <c r="G100" s="117">
        <f>H100*1.1</f>
        <v>31680.000000000004</v>
      </c>
      <c r="H100" s="117">
        <v>28800</v>
      </c>
      <c r="I100" s="117">
        <f>H100*0.75</f>
        <v>21600</v>
      </c>
      <c r="J100" s="117">
        <f>H100*0.5</f>
        <v>14400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3.25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s="239" customFormat="1" ht="36" customHeight="1" thickBot="1" x14ac:dyDescent="0.3">
      <c r="B110" s="240" t="s">
        <v>242</v>
      </c>
      <c r="C110" s="240"/>
      <c r="D110" s="240"/>
      <c r="E110" s="240"/>
      <c r="F110" s="240"/>
      <c r="G110" s="240"/>
      <c r="H110" s="240"/>
      <c r="I110" s="240"/>
    </row>
    <row r="111" spans="1:10" s="129" customFormat="1" ht="36" customHeight="1" thickBot="1" x14ac:dyDescent="0.3">
      <c r="B111" s="241" t="s">
        <v>243</v>
      </c>
      <c r="C111" s="242"/>
      <c r="D111" s="242"/>
      <c r="E111" s="242"/>
      <c r="F111" s="242"/>
      <c r="G111" s="242"/>
      <c r="H111" s="242"/>
      <c r="I111" s="243"/>
    </row>
    <row r="112" spans="1:10" ht="83.25" customHeight="1" thickBot="1" x14ac:dyDescent="0.3">
      <c r="B112" s="400" t="s">
        <v>244</v>
      </c>
      <c r="C112" s="401"/>
      <c r="D112" s="402" t="s">
        <v>245</v>
      </c>
      <c r="E112" s="403"/>
      <c r="F112" s="404"/>
      <c r="G112" s="247" t="s">
        <v>246</v>
      </c>
      <c r="H112" s="247"/>
      <c r="I112" s="248"/>
      <c r="J112" s="9"/>
    </row>
    <row r="113" spans="1:10" ht="36" customHeight="1" x14ac:dyDescent="0.25">
      <c r="B113" s="405" t="s">
        <v>247</v>
      </c>
      <c r="C113" s="406"/>
      <c r="D113" s="407" t="s">
        <v>248</v>
      </c>
      <c r="E113" s="408"/>
      <c r="F113" s="408"/>
      <c r="G113" s="409">
        <v>2190</v>
      </c>
      <c r="H113" s="251"/>
      <c r="I113" s="253"/>
      <c r="J113" s="9"/>
    </row>
    <row r="114" spans="1:10" ht="36" customHeight="1" x14ac:dyDescent="0.25">
      <c r="B114" s="410" t="s">
        <v>249</v>
      </c>
      <c r="C114" s="411"/>
      <c r="D114" s="412"/>
      <c r="E114" s="413"/>
      <c r="F114" s="413"/>
      <c r="G114" s="414">
        <v>1590</v>
      </c>
      <c r="H114" s="256"/>
      <c r="I114" s="258"/>
      <c r="J114" s="9"/>
    </row>
    <row r="115" spans="1:10" ht="36" customHeight="1" x14ac:dyDescent="0.25">
      <c r="B115" s="410" t="s">
        <v>250</v>
      </c>
      <c r="C115" s="411"/>
      <c r="D115" s="412"/>
      <c r="E115" s="413"/>
      <c r="F115" s="413"/>
      <c r="G115" s="414">
        <v>1440</v>
      </c>
      <c r="H115" s="256"/>
      <c r="I115" s="258"/>
      <c r="J115" s="9"/>
    </row>
    <row r="116" spans="1:10" ht="54" customHeight="1" thickBot="1" x14ac:dyDescent="0.3">
      <c r="B116" s="415" t="s">
        <v>251</v>
      </c>
      <c r="C116" s="416"/>
      <c r="D116" s="417"/>
      <c r="E116" s="418"/>
      <c r="F116" s="418"/>
      <c r="G116" s="419">
        <v>1290</v>
      </c>
      <c r="H116" s="420"/>
      <c r="I116" s="421"/>
      <c r="J116" s="9"/>
    </row>
    <row r="117" spans="1:10" ht="23.25" x14ac:dyDescent="0.25">
      <c r="A117" s="7"/>
      <c r="B117" s="121"/>
      <c r="C117" s="122"/>
      <c r="D117" s="122"/>
      <c r="E117" s="122"/>
      <c r="F117" s="123"/>
      <c r="G117" s="123"/>
      <c r="H117" s="123"/>
      <c r="I117" s="123"/>
      <c r="J117" s="123"/>
    </row>
    <row r="118" spans="1:10" ht="56.25" customHeight="1" x14ac:dyDescent="0.25">
      <c r="A118" s="7"/>
      <c r="B118" s="124" t="s">
        <v>241</v>
      </c>
      <c r="C118" s="124"/>
      <c r="D118" s="124"/>
      <c r="E118" s="124"/>
      <c r="F118" s="124"/>
      <c r="G118" s="124"/>
      <c r="H118" s="124"/>
      <c r="I118" s="124"/>
      <c r="J118" s="124"/>
    </row>
    <row r="119" spans="1:10" ht="41.25" customHeight="1" x14ac:dyDescent="0.25">
      <c r="A119" s="7"/>
      <c r="B119" s="124" t="s">
        <v>207</v>
      </c>
      <c r="C119" s="124"/>
      <c r="D119" s="124"/>
      <c r="E119" s="124"/>
      <c r="F119" s="124"/>
      <c r="G119" s="124"/>
      <c r="H119" s="124"/>
      <c r="I119" s="124"/>
      <c r="J119" s="124"/>
    </row>
    <row r="120" spans="1:10" ht="21" x14ac:dyDescent="0.25">
      <c r="A120" s="7" t="s">
        <v>113</v>
      </c>
      <c r="B120" s="126" t="s">
        <v>255</v>
      </c>
      <c r="C120" s="126"/>
      <c r="D120" s="126"/>
      <c r="E120" s="126"/>
      <c r="F120" s="126"/>
      <c r="G120" s="126"/>
      <c r="H120" s="126"/>
      <c r="I120" s="126"/>
      <c r="J120" s="126"/>
    </row>
    <row r="121" spans="1:10" ht="42" customHeight="1" x14ac:dyDescent="0.25">
      <c r="A121" s="7"/>
      <c r="B121" s="128" t="s">
        <v>209</v>
      </c>
      <c r="C121" s="128"/>
      <c r="D121" s="128"/>
      <c r="E121" s="128"/>
      <c r="F121" s="128"/>
      <c r="G121" s="128"/>
      <c r="H121" s="128"/>
      <c r="I121" s="128"/>
      <c r="J121" s="128"/>
    </row>
    <row r="122" spans="1:10" ht="21" x14ac:dyDescent="0.25">
      <c r="A122" s="7"/>
    </row>
  </sheetData>
  <sheetProtection selectLockedCells="1" selectUnlockedCells="1"/>
  <mergeCells count="218">
    <mergeCell ref="B120:J120"/>
    <mergeCell ref="B121:J121"/>
    <mergeCell ref="B115:C115"/>
    <mergeCell ref="G115:I115"/>
    <mergeCell ref="B116:C116"/>
    <mergeCell ref="G116:I116"/>
    <mergeCell ref="B118:J118"/>
    <mergeCell ref="B119:J119"/>
    <mergeCell ref="B110:I110"/>
    <mergeCell ref="B111:I111"/>
    <mergeCell ref="B112:C112"/>
    <mergeCell ref="D112:F112"/>
    <mergeCell ref="G112:I112"/>
    <mergeCell ref="B113:C113"/>
    <mergeCell ref="D113:F116"/>
    <mergeCell ref="G113:I113"/>
    <mergeCell ref="B114:C114"/>
    <mergeCell ref="G114:I114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" activePane="bottomLeft" state="frozen"/>
      <selection activeCell="B11" sqref="B11:E11"/>
      <selection pane="bottomLeft" activeCell="B10" sqref="B10:E10"/>
    </sheetView>
  </sheetViews>
  <sheetFormatPr defaultColWidth="9.140625" defaultRowHeight="12.75" outlineLevelRow="1" x14ac:dyDescent="0.25"/>
  <cols>
    <col min="1" max="1" width="36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48297.599999999999</v>
      </c>
      <c r="G11" s="33">
        <f>H11*1.1</f>
        <v>44272.800000000003</v>
      </c>
      <c r="H11" s="33">
        <v>40248</v>
      </c>
      <c r="I11" s="33">
        <f>H11*0.75</f>
        <v>30186</v>
      </c>
      <c r="J11" s="33">
        <f>H11*0.5</f>
        <v>20124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67651.199999999997</v>
      </c>
      <c r="G12" s="37">
        <f>H12*1.1</f>
        <v>62013.600000000006</v>
      </c>
      <c r="H12" s="37">
        <v>56376</v>
      </c>
      <c r="I12" s="37">
        <f>H12*0.75</f>
        <v>42282</v>
      </c>
      <c r="J12" s="37">
        <f>H12*0.5</f>
        <v>28188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1224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1728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8460 до 253800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8460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16920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25380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33840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42300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50760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59220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67680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76140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84600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93060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101520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109980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118440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126900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135360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143820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152280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160740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169200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177660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186120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194580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203040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211500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219960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228420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236880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245340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253800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1008 до 7459,2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5940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2736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1511.9999999999995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2664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1008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1008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2016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3024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7459.2000000000007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2880 до 48060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11232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1123.1999999999998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2808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35136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5400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3600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38700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46440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3600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6480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42120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12024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7776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48060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2880</v>
      </c>
      <c r="G83" s="68"/>
      <c r="H83" s="68"/>
      <c r="I83" s="68"/>
      <c r="J83" s="69"/>
    </row>
    <row r="84" spans="1:10" ht="36" customHeight="1" x14ac:dyDescent="0.25">
      <c r="A84" s="7"/>
      <c r="B84" s="76" t="s">
        <v>173</v>
      </c>
      <c r="C84" s="77"/>
      <c r="D84" s="77"/>
      <c r="E84" s="54"/>
      <c r="F84" s="67">
        <v>2160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30600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21060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49680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7920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5040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54720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65664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5040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5040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9360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67680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4320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17971.2</v>
      </c>
      <c r="G104" s="212">
        <f>H104*1.1</f>
        <v>16473.600000000002</v>
      </c>
      <c r="H104" s="212">
        <v>14976</v>
      </c>
      <c r="I104" s="212">
        <f>H104*0.75</f>
        <v>11232</v>
      </c>
      <c r="J104" s="213">
        <f>H104*0.5</f>
        <v>7488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15264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3600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25920</v>
      </c>
      <c r="G107" s="212">
        <f>H107*1.1</f>
        <v>23760.000000000004</v>
      </c>
      <c r="H107" s="212">
        <v>21600</v>
      </c>
      <c r="I107" s="212">
        <f>H107*0.75</f>
        <v>16200</v>
      </c>
      <c r="J107" s="213">
        <f>H107*0.5</f>
        <v>10800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21600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5040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67">
        <v>14976</v>
      </c>
      <c r="G110" s="68"/>
      <c r="H110" s="68"/>
      <c r="I110" s="68"/>
      <c r="J110" s="69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autoFilter ref="A5:J5">
    <filterColumn colId="1" showButton="0"/>
    <filterColumn colId="2" showButton="0"/>
    <filterColumn colId="3" showButton="0"/>
    <filterColumn colId="5" showButton="0"/>
    <filterColumn colId="6" showButton="0"/>
    <filterColumn colId="7" showButton="0"/>
    <filterColumn colId="8" showButton="0"/>
  </autoFilter>
  <mergeCells count="226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5"/>
  <sheetViews>
    <sheetView view="pageBreakPreview" topLeftCell="B1" zoomScale="50" zoomScaleNormal="60" zoomScaleSheetLayoutView="50" workbookViewId="0">
      <pane ySplit="4" topLeftCell="A149" activePane="bottomLeft" state="frozen"/>
      <selection activeCell="B11" sqref="B11:E11"/>
      <selection pane="bottomLeft" activeCell="G158" sqref="G158:I161"/>
    </sheetView>
  </sheetViews>
  <sheetFormatPr defaultColWidth="9.140625" defaultRowHeight="15.75" outlineLevelRow="1" x14ac:dyDescent="0.25"/>
  <cols>
    <col min="1" max="1" width="40.28515625" style="448" hidden="1" customWidth="1"/>
    <col min="2" max="2" width="30.7109375" style="130" customWidth="1"/>
    <col min="3" max="4" width="30.7109375" style="9" customWidth="1"/>
    <col min="5" max="5" width="19.570312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422"/>
      <c r="G5" s="422"/>
      <c r="H5" s="422"/>
      <c r="I5" s="422"/>
      <c r="J5" s="423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424" t="s">
        <v>106</v>
      </c>
      <c r="G7" s="424" t="s">
        <v>107</v>
      </c>
      <c r="H7" s="424" t="s">
        <v>108</v>
      </c>
      <c r="I7" s="424" t="s">
        <v>109</v>
      </c>
      <c r="J7" s="425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426">
        <f>H9*1.2</f>
        <v>85276.800000000003</v>
      </c>
      <c r="G9" s="114">
        <f>H9*1.1</f>
        <v>78170.400000000009</v>
      </c>
      <c r="H9" s="114">
        <v>71064</v>
      </c>
      <c r="I9" s="114">
        <f>H9*0.75</f>
        <v>53298</v>
      </c>
      <c r="J9" s="114">
        <f>H9*0.5</f>
        <v>35532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426">
        <f t="shared" ref="F10" si="0">H10*1.2</f>
        <v>119404.79999999999</v>
      </c>
      <c r="G10" s="114">
        <f t="shared" ref="G10" si="1">H10*1.1</f>
        <v>109454.40000000001</v>
      </c>
      <c r="H10" s="117">
        <v>99504</v>
      </c>
      <c r="I10" s="114">
        <f t="shared" ref="I10" si="2">H10*0.75</f>
        <v>74628</v>
      </c>
      <c r="J10" s="114">
        <f>H10*0.5</f>
        <v>49752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426">
        <f>H12*1.2</f>
        <v>101152.8</v>
      </c>
      <c r="G12" s="114">
        <f>H12*1.1</f>
        <v>92723.400000000009</v>
      </c>
      <c r="H12" s="114">
        <v>84294</v>
      </c>
      <c r="I12" s="114">
        <f>H12*0.75</f>
        <v>63220.5</v>
      </c>
      <c r="J12" s="114">
        <f>H12*0.5</f>
        <v>42147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426">
        <f t="shared" ref="F13" si="3">H13*1.2</f>
        <v>141696</v>
      </c>
      <c r="G13" s="114">
        <f t="shared" ref="G13" si="4">H13*1.1</f>
        <v>129888.00000000001</v>
      </c>
      <c r="H13" s="117">
        <v>118080</v>
      </c>
      <c r="I13" s="114">
        <f t="shared" ref="I13" si="5">H13*0.75</f>
        <v>88560</v>
      </c>
      <c r="J13" s="114">
        <f>H13*0.5</f>
        <v>59040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15660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22320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1692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2376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15120 до 1481760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15120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60480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90720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120960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181440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272160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362880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453600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544320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635040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725760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816480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907200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997920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1088640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1179360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1300320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1391040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1481760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85276.800000000003</v>
      </c>
      <c r="G43" s="33">
        <f>H43*1.1</f>
        <v>78170.400000000009</v>
      </c>
      <c r="H43" s="33">
        <v>71064</v>
      </c>
      <c r="I43" s="33">
        <f>H43*0.75</f>
        <v>53298</v>
      </c>
      <c r="J43" s="33">
        <f>H43*0.5</f>
        <v>35532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101152.8</v>
      </c>
      <c r="G45" s="33">
        <f>H45*1.1</f>
        <v>92723.400000000009</v>
      </c>
      <c r="H45" s="33">
        <v>84294</v>
      </c>
      <c r="I45" s="33">
        <f>H45*0.75</f>
        <v>63220.5</v>
      </c>
      <c r="J45" s="33">
        <f>H45*0.5</f>
        <v>42147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1692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"&amp;MIN(F50:F76)&amp;" до "&amp;MAX(F50:F76)</f>
        <v>Цена от 2340 до 1481760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15120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30240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60480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90720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120960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181440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272160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362880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453600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544320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635040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725760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816480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907200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997920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1088640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1179360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1300320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1391040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1481760</v>
      </c>
      <c r="G69" s="153"/>
      <c r="H69" s="153"/>
      <c r="I69" s="153"/>
      <c r="J69" s="154"/>
    </row>
    <row r="70" spans="1:10" ht="36" customHeight="1" thickBot="1" x14ac:dyDescent="0.3">
      <c r="A70" s="7"/>
      <c r="B70" s="355" t="s">
        <v>142</v>
      </c>
      <c r="C70" s="356"/>
      <c r="D70" s="356"/>
      <c r="E70" s="357"/>
      <c r="F70" s="394" t="str">
        <f>"Цена от "&amp;MIN(F71:F80)&amp;" до "&amp;MAX(F71:F80)</f>
        <v>Цена от 2340 до 113940</v>
      </c>
      <c r="G70" s="395"/>
      <c r="H70" s="395"/>
      <c r="I70" s="395"/>
      <c r="J70" s="396"/>
    </row>
    <row r="71" spans="1:10" ht="36" customHeight="1" x14ac:dyDescent="0.25">
      <c r="A71" s="7"/>
      <c r="B71" s="107" t="s">
        <v>143</v>
      </c>
      <c r="C71" s="108"/>
      <c r="D71" s="108"/>
      <c r="E71" s="109"/>
      <c r="F71" s="80">
        <v>13230</v>
      </c>
      <c r="G71" s="81"/>
      <c r="H71" s="81"/>
      <c r="I71" s="81"/>
      <c r="J71" s="82"/>
    </row>
    <row r="72" spans="1:10" ht="36" customHeight="1" x14ac:dyDescent="0.25">
      <c r="A72" s="7"/>
      <c r="B72" s="76" t="s">
        <v>210</v>
      </c>
      <c r="C72" s="77"/>
      <c r="D72" s="77"/>
      <c r="E72" s="54"/>
      <c r="F72" s="80">
        <v>5940</v>
      </c>
      <c r="G72" s="81"/>
      <c r="H72" s="81"/>
      <c r="I72" s="81"/>
      <c r="J72" s="82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113940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22140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68940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52740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"&amp;MIN(F85,F89:J102)&amp;" до "&amp;MAX(F85,F89:J102)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311</v>
      </c>
      <c r="C85" s="77"/>
      <c r="D85" s="77"/>
      <c r="E85" s="54"/>
      <c r="F85" s="67">
        <v>79200</v>
      </c>
      <c r="G85" s="68"/>
      <c r="H85" s="68"/>
      <c r="I85" s="68"/>
      <c r="J85" s="69"/>
    </row>
    <row r="86" spans="1:10" ht="36" customHeight="1" x14ac:dyDescent="0.25">
      <c r="A86" s="7"/>
      <c r="B86" s="76" t="s">
        <v>157</v>
      </c>
      <c r="C86" s="77"/>
      <c r="D86" s="77"/>
      <c r="E86" s="54"/>
      <c r="F86" s="67">
        <v>7920</v>
      </c>
      <c r="G86" s="68"/>
      <c r="H86" s="68"/>
      <c r="I86" s="68"/>
      <c r="J86" s="69"/>
    </row>
    <row r="87" spans="1:10" ht="36" customHeight="1" thickBot="1" x14ac:dyDescent="0.3">
      <c r="A87" s="7"/>
      <c r="B87" s="76" t="s">
        <v>158</v>
      </c>
      <c r="C87" s="77"/>
      <c r="D87" s="77"/>
      <c r="E87" s="54"/>
      <c r="F87" s="67">
        <v>19800</v>
      </c>
      <c r="G87" s="68"/>
      <c r="H87" s="68"/>
      <c r="I87" s="68"/>
      <c r="J87" s="69"/>
    </row>
    <row r="88" spans="1:10" ht="24" customHeight="1" thickBot="1" x14ac:dyDescent="0.3">
      <c r="A88" s="7"/>
      <c r="B88" s="27"/>
      <c r="C88" s="38"/>
      <c r="D88" s="38"/>
      <c r="E88" s="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76" t="s">
        <v>159</v>
      </c>
      <c r="C89" s="77"/>
      <c r="D89" s="77"/>
      <c r="E89" s="54"/>
      <c r="F89" s="67">
        <v>265140</v>
      </c>
      <c r="G89" s="68"/>
      <c r="H89" s="68"/>
      <c r="I89" s="68"/>
      <c r="J89" s="69"/>
    </row>
    <row r="90" spans="1:10" ht="36" customHeight="1" x14ac:dyDescent="0.25">
      <c r="A90" s="7" t="s">
        <v>111</v>
      </c>
      <c r="B90" s="52" t="s">
        <v>160</v>
      </c>
      <c r="C90" s="96"/>
      <c r="D90" s="96"/>
      <c r="E90" s="97"/>
      <c r="F90" s="67">
        <v>187740</v>
      </c>
      <c r="G90" s="68"/>
      <c r="H90" s="68"/>
      <c r="I90" s="68"/>
      <c r="J90" s="69"/>
    </row>
    <row r="91" spans="1:10" ht="36" customHeight="1" x14ac:dyDescent="0.25">
      <c r="A91" s="7"/>
      <c r="B91" s="76" t="s">
        <v>312</v>
      </c>
      <c r="C91" s="77"/>
      <c r="D91" s="77"/>
      <c r="E91" s="54"/>
      <c r="F91" s="67">
        <v>787140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76" t="s">
        <v>161</v>
      </c>
      <c r="C92" s="77"/>
      <c r="D92" s="77"/>
      <c r="E92" s="54"/>
      <c r="F92" s="67">
        <v>479340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162</v>
      </c>
      <c r="C93" s="77"/>
      <c r="D93" s="77"/>
      <c r="E93" s="54"/>
      <c r="F93" s="67">
        <v>122940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163</v>
      </c>
      <c r="C94" s="77"/>
      <c r="D94" s="77"/>
      <c r="E94" s="54"/>
      <c r="F94" s="67">
        <v>147528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164</v>
      </c>
      <c r="C95" s="77"/>
      <c r="D95" s="77"/>
      <c r="E95" s="54"/>
      <c r="F95" s="67">
        <v>185940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165</v>
      </c>
      <c r="C96" s="77"/>
      <c r="D96" s="77"/>
      <c r="E96" s="54"/>
      <c r="F96" s="67">
        <v>259740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166</v>
      </c>
      <c r="C97" s="77"/>
      <c r="D97" s="77"/>
      <c r="E97" s="54"/>
      <c r="F97" s="67">
        <v>574740</v>
      </c>
      <c r="G97" s="68"/>
      <c r="H97" s="68"/>
      <c r="I97" s="68"/>
      <c r="J97" s="69"/>
    </row>
    <row r="98" spans="1:10" ht="36" customHeight="1" x14ac:dyDescent="0.25">
      <c r="A98" s="7"/>
      <c r="B98" s="76" t="s">
        <v>167</v>
      </c>
      <c r="C98" s="77"/>
      <c r="D98" s="77"/>
      <c r="E98" s="54"/>
      <c r="F98" s="67">
        <v>184680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67">
        <v>3240</v>
      </c>
      <c r="G99" s="68"/>
      <c r="H99" s="68"/>
      <c r="I99" s="68"/>
      <c r="J99" s="69"/>
    </row>
    <row r="100" spans="1:10" ht="36" customHeight="1" x14ac:dyDescent="0.25">
      <c r="A100" s="7"/>
      <c r="B100" s="76" t="s">
        <v>169</v>
      </c>
      <c r="C100" s="77"/>
      <c r="D100" s="77"/>
      <c r="E100" s="54"/>
      <c r="F100" s="67">
        <v>117540</v>
      </c>
      <c r="G100" s="68"/>
      <c r="H100" s="68"/>
      <c r="I100" s="68"/>
      <c r="J100" s="69"/>
    </row>
    <row r="101" spans="1:10" ht="36" customHeight="1" x14ac:dyDescent="0.25">
      <c r="A101" s="9"/>
      <c r="B101" s="76" t="s">
        <v>170</v>
      </c>
      <c r="C101" s="77"/>
      <c r="D101" s="77"/>
      <c r="E101" s="54"/>
      <c r="F101" s="67">
        <v>99540</v>
      </c>
      <c r="G101" s="68"/>
      <c r="H101" s="68"/>
      <c r="I101" s="68"/>
      <c r="J101" s="69"/>
    </row>
    <row r="102" spans="1:10" ht="36" customHeight="1" x14ac:dyDescent="0.25">
      <c r="A102" s="7" t="s">
        <v>111</v>
      </c>
      <c r="B102" s="76" t="s">
        <v>172</v>
      </c>
      <c r="C102" s="77"/>
      <c r="D102" s="77"/>
      <c r="E102" s="54"/>
      <c r="F102" s="67">
        <v>367740</v>
      </c>
      <c r="G102" s="68"/>
      <c r="H102" s="68"/>
      <c r="I102" s="68"/>
      <c r="J102" s="69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67">
        <v>13230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67">
        <v>150300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67">
        <v>60030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176</v>
      </c>
      <c r="C106" s="77"/>
      <c r="D106" s="77"/>
      <c r="E106" s="54"/>
      <c r="F106" s="67">
        <v>371520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177</v>
      </c>
      <c r="C107" s="77"/>
      <c r="D107" s="77"/>
      <c r="E107" s="54"/>
      <c r="F107" s="67">
        <v>263520</v>
      </c>
      <c r="G107" s="68"/>
      <c r="H107" s="68"/>
      <c r="I107" s="68"/>
      <c r="J107" s="69"/>
    </row>
    <row r="108" spans="1:10" ht="36" customHeight="1" x14ac:dyDescent="0.25">
      <c r="A108" s="7" t="s">
        <v>113</v>
      </c>
      <c r="B108" s="76" t="s">
        <v>178</v>
      </c>
      <c r="C108" s="77"/>
      <c r="D108" s="77"/>
      <c r="E108" s="54"/>
      <c r="F108" s="67">
        <v>671760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179</v>
      </c>
      <c r="C109" s="77"/>
      <c r="D109" s="77"/>
      <c r="E109" s="54"/>
      <c r="F109" s="67">
        <v>172800</v>
      </c>
      <c r="G109" s="68"/>
      <c r="H109" s="68"/>
      <c r="I109" s="68"/>
      <c r="J109" s="69"/>
    </row>
    <row r="110" spans="1:10" ht="36" customHeight="1" x14ac:dyDescent="0.25">
      <c r="A110" s="7" t="s">
        <v>113</v>
      </c>
      <c r="B110" s="84" t="s">
        <v>180</v>
      </c>
      <c r="C110" s="85"/>
      <c r="D110" s="85"/>
      <c r="E110" s="86"/>
      <c r="F110" s="67">
        <v>207360</v>
      </c>
      <c r="G110" s="68"/>
      <c r="H110" s="68"/>
      <c r="I110" s="68"/>
      <c r="J110" s="69"/>
    </row>
    <row r="111" spans="1:10" ht="36" customHeight="1" x14ac:dyDescent="0.25">
      <c r="A111" s="7" t="s">
        <v>113</v>
      </c>
      <c r="B111" s="76" t="s">
        <v>181</v>
      </c>
      <c r="C111" s="77"/>
      <c r="D111" s="77"/>
      <c r="E111" s="54"/>
      <c r="F111" s="67">
        <v>260640</v>
      </c>
      <c r="G111" s="68"/>
      <c r="H111" s="68"/>
      <c r="I111" s="68"/>
      <c r="J111" s="69"/>
    </row>
    <row r="112" spans="1:10" ht="36" customHeight="1" x14ac:dyDescent="0.25">
      <c r="A112" s="7" t="s">
        <v>113</v>
      </c>
      <c r="B112" s="76" t="s">
        <v>182</v>
      </c>
      <c r="C112" s="77"/>
      <c r="D112" s="77"/>
      <c r="E112" s="54"/>
      <c r="F112" s="67">
        <v>364320</v>
      </c>
      <c r="G112" s="68"/>
      <c r="H112" s="68"/>
      <c r="I112" s="68"/>
      <c r="J112" s="69"/>
    </row>
    <row r="113" spans="1:10" ht="36" customHeight="1" x14ac:dyDescent="0.25">
      <c r="A113" s="7" t="s">
        <v>113</v>
      </c>
      <c r="B113" s="76" t="s">
        <v>183</v>
      </c>
      <c r="C113" s="77"/>
      <c r="D113" s="77"/>
      <c r="E113" s="54"/>
      <c r="F113" s="67">
        <v>804960</v>
      </c>
      <c r="G113" s="68"/>
      <c r="H113" s="68"/>
      <c r="I113" s="68"/>
      <c r="J113" s="69"/>
    </row>
    <row r="114" spans="1:10" ht="36" customHeight="1" x14ac:dyDescent="0.25">
      <c r="A114" s="7" t="s">
        <v>113</v>
      </c>
      <c r="B114" s="78" t="s">
        <v>184</v>
      </c>
      <c r="C114" s="79"/>
      <c r="D114" s="79"/>
      <c r="E114" s="36"/>
      <c r="F114" s="67">
        <v>5040</v>
      </c>
      <c r="G114" s="68"/>
      <c r="H114" s="68"/>
      <c r="I114" s="68"/>
      <c r="J114" s="69"/>
    </row>
    <row r="115" spans="1:10" ht="36" customHeight="1" thickBot="1" x14ac:dyDescent="0.3">
      <c r="A115" s="7" t="s">
        <v>113</v>
      </c>
      <c r="B115" s="76" t="s">
        <v>186</v>
      </c>
      <c r="C115" s="77"/>
      <c r="D115" s="77"/>
      <c r="E115" s="54"/>
      <c r="F115" s="67">
        <v>515520</v>
      </c>
      <c r="G115" s="68"/>
      <c r="H115" s="68"/>
      <c r="I115" s="68"/>
      <c r="J115" s="69"/>
    </row>
    <row r="116" spans="1:10" ht="36" customHeight="1" thickBot="1" x14ac:dyDescent="0.3">
      <c r="A116" s="9"/>
      <c r="B116" s="167" t="s">
        <v>188</v>
      </c>
      <c r="C116" s="168"/>
      <c r="D116" s="168"/>
      <c r="E116" s="168"/>
      <c r="F116" s="168"/>
      <c r="G116" s="168"/>
      <c r="H116" s="168"/>
      <c r="I116" s="168"/>
      <c r="J116" s="169"/>
    </row>
    <row r="117" spans="1:10" ht="36" customHeight="1" x14ac:dyDescent="0.25">
      <c r="A117" s="9"/>
      <c r="B117" s="427" t="s">
        <v>481</v>
      </c>
      <c r="C117" s="428"/>
      <c r="D117" s="428"/>
      <c r="E117" s="429"/>
      <c r="F117" s="430">
        <v>300</v>
      </c>
      <c r="G117" s="431"/>
      <c r="H117" s="431"/>
      <c r="I117" s="431"/>
      <c r="J117" s="432"/>
    </row>
    <row r="118" spans="1:10" ht="54" customHeight="1" thickBot="1" x14ac:dyDescent="0.3">
      <c r="A118" s="9"/>
      <c r="B118" s="433" t="s">
        <v>482</v>
      </c>
      <c r="C118" s="434"/>
      <c r="D118" s="434"/>
      <c r="E118" s="435"/>
      <c r="F118" s="436"/>
      <c r="G118" s="437"/>
      <c r="H118" s="437"/>
      <c r="I118" s="437"/>
      <c r="J118" s="438"/>
    </row>
    <row r="119" spans="1:10" ht="36" customHeight="1" x14ac:dyDescent="0.25">
      <c r="A119" s="9"/>
      <c r="B119" s="427" t="s">
        <v>483</v>
      </c>
      <c r="C119" s="428"/>
      <c r="D119" s="428"/>
      <c r="E119" s="429"/>
      <c r="F119" s="430">
        <v>240</v>
      </c>
      <c r="G119" s="431"/>
      <c r="H119" s="431"/>
      <c r="I119" s="431"/>
      <c r="J119" s="432"/>
    </row>
    <row r="120" spans="1:10" ht="54" customHeight="1" thickBot="1" x14ac:dyDescent="0.3">
      <c r="A120" s="9"/>
      <c r="B120" s="433" t="s">
        <v>482</v>
      </c>
      <c r="C120" s="434"/>
      <c r="D120" s="434"/>
      <c r="E120" s="435"/>
      <c r="F120" s="436"/>
      <c r="G120" s="437"/>
      <c r="H120" s="437"/>
      <c r="I120" s="437"/>
      <c r="J120" s="438"/>
    </row>
    <row r="121" spans="1:10" ht="36" customHeight="1" x14ac:dyDescent="0.25">
      <c r="A121" s="9"/>
      <c r="B121" s="427" t="s">
        <v>484</v>
      </c>
      <c r="C121" s="428"/>
      <c r="D121" s="428"/>
      <c r="E121" s="429"/>
      <c r="F121" s="430">
        <v>120</v>
      </c>
      <c r="G121" s="431"/>
      <c r="H121" s="431"/>
      <c r="I121" s="431"/>
      <c r="J121" s="432"/>
    </row>
    <row r="122" spans="1:10" ht="54" customHeight="1" thickBot="1" x14ac:dyDescent="0.3">
      <c r="A122" s="9"/>
      <c r="B122" s="433" t="s">
        <v>485</v>
      </c>
      <c r="C122" s="434"/>
      <c r="D122" s="434"/>
      <c r="E122" s="435"/>
      <c r="F122" s="436"/>
      <c r="G122" s="437"/>
      <c r="H122" s="437"/>
      <c r="I122" s="437"/>
      <c r="J122" s="438"/>
    </row>
    <row r="123" spans="1:10" ht="36" customHeight="1" x14ac:dyDescent="0.25">
      <c r="A123" s="9"/>
      <c r="B123" s="427" t="s">
        <v>486</v>
      </c>
      <c r="C123" s="428"/>
      <c r="D123" s="428"/>
      <c r="E123" s="429"/>
      <c r="F123" s="430">
        <v>360</v>
      </c>
      <c r="G123" s="431"/>
      <c r="H123" s="431"/>
      <c r="I123" s="431"/>
      <c r="J123" s="432"/>
    </row>
    <row r="124" spans="1:10" ht="54" customHeight="1" thickBot="1" x14ac:dyDescent="0.3">
      <c r="A124" s="9"/>
      <c r="B124" s="433" t="s">
        <v>482</v>
      </c>
      <c r="C124" s="434"/>
      <c r="D124" s="434"/>
      <c r="E124" s="435"/>
      <c r="F124" s="436"/>
      <c r="G124" s="437"/>
      <c r="H124" s="437"/>
      <c r="I124" s="437"/>
      <c r="J124" s="438"/>
    </row>
    <row r="125" spans="1:10" ht="36" customHeight="1" x14ac:dyDescent="0.25">
      <c r="A125" s="9"/>
      <c r="B125" s="427" t="s">
        <v>487</v>
      </c>
      <c r="C125" s="428"/>
      <c r="D125" s="428"/>
      <c r="E125" s="429"/>
      <c r="F125" s="430">
        <v>300</v>
      </c>
      <c r="G125" s="431"/>
      <c r="H125" s="431"/>
      <c r="I125" s="431"/>
      <c r="J125" s="432"/>
    </row>
    <row r="126" spans="1:10" ht="54" customHeight="1" thickBot="1" x14ac:dyDescent="0.3">
      <c r="A126" s="9"/>
      <c r="B126" s="433" t="s">
        <v>482</v>
      </c>
      <c r="C126" s="434"/>
      <c r="D126" s="434"/>
      <c r="E126" s="435"/>
      <c r="F126" s="436"/>
      <c r="G126" s="437"/>
      <c r="H126" s="437"/>
      <c r="I126" s="437"/>
      <c r="J126" s="438"/>
    </row>
    <row r="127" spans="1:10" ht="36" customHeight="1" x14ac:dyDescent="0.25">
      <c r="A127" s="9"/>
      <c r="B127" s="427" t="s">
        <v>488</v>
      </c>
      <c r="C127" s="428"/>
      <c r="D127" s="428"/>
      <c r="E127" s="429"/>
      <c r="F127" s="430">
        <v>150</v>
      </c>
      <c r="G127" s="431"/>
      <c r="H127" s="431"/>
      <c r="I127" s="431"/>
      <c r="J127" s="432"/>
    </row>
    <row r="128" spans="1:10" ht="54" customHeight="1" thickBot="1" x14ac:dyDescent="0.3">
      <c r="A128" s="9"/>
      <c r="B128" s="433" t="s">
        <v>485</v>
      </c>
      <c r="C128" s="434"/>
      <c r="D128" s="434"/>
      <c r="E128" s="435"/>
      <c r="F128" s="436"/>
      <c r="G128" s="437"/>
      <c r="H128" s="437"/>
      <c r="I128" s="437"/>
      <c r="J128" s="438"/>
    </row>
    <row r="129" spans="1:10" ht="54" customHeight="1" thickBot="1" x14ac:dyDescent="0.3">
      <c r="A129" s="9"/>
      <c r="B129" s="433" t="s">
        <v>189</v>
      </c>
      <c r="C129" s="434"/>
      <c r="D129" s="434"/>
      <c r="E129" s="435"/>
      <c r="F129" s="439">
        <v>60</v>
      </c>
      <c r="G129" s="440"/>
      <c r="H129" s="440"/>
      <c r="I129" s="440"/>
      <c r="J129" s="441"/>
    </row>
    <row r="130" spans="1:10" ht="54" customHeight="1" thickBot="1" x14ac:dyDescent="0.3">
      <c r="A130" s="9"/>
      <c r="B130" s="433" t="s">
        <v>190</v>
      </c>
      <c r="C130" s="434"/>
      <c r="D130" s="434"/>
      <c r="E130" s="435"/>
      <c r="F130" s="439">
        <v>99</v>
      </c>
      <c r="G130" s="440"/>
      <c r="H130" s="440"/>
      <c r="I130" s="440"/>
      <c r="J130" s="441"/>
    </row>
    <row r="131" spans="1:10" ht="54" customHeight="1" thickBot="1" x14ac:dyDescent="0.3">
      <c r="A131" s="9"/>
      <c r="B131" s="433" t="s">
        <v>191</v>
      </c>
      <c r="C131" s="434"/>
      <c r="D131" s="434"/>
      <c r="E131" s="435"/>
      <c r="F131" s="439">
        <v>150</v>
      </c>
      <c r="G131" s="440"/>
      <c r="H131" s="440"/>
      <c r="I131" s="440"/>
      <c r="J131" s="441"/>
    </row>
    <row r="132" spans="1:10" ht="54" customHeight="1" thickBot="1" x14ac:dyDescent="0.3">
      <c r="A132" s="9"/>
      <c r="B132" s="433" t="s">
        <v>171</v>
      </c>
      <c r="C132" s="434"/>
      <c r="D132" s="434"/>
      <c r="E132" s="435"/>
      <c r="F132" s="442">
        <v>40</v>
      </c>
      <c r="G132" s="443"/>
      <c r="H132" s="443"/>
      <c r="I132" s="443"/>
      <c r="J132" s="444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205"/>
      <c r="G133" s="206"/>
      <c r="H133" s="206"/>
      <c r="I133" s="206"/>
      <c r="J133" s="207"/>
    </row>
    <row r="134" spans="1:10" ht="36" customHeight="1" x14ac:dyDescent="0.25">
      <c r="A134" s="7" t="s">
        <v>111</v>
      </c>
      <c r="B134" s="76" t="s">
        <v>252</v>
      </c>
      <c r="C134" s="77"/>
      <c r="D134" s="77"/>
      <c r="E134" s="54"/>
      <c r="F134" s="67">
        <v>56340</v>
      </c>
      <c r="G134" s="68"/>
      <c r="H134" s="68"/>
      <c r="I134" s="68"/>
      <c r="J134" s="69"/>
    </row>
    <row r="135" spans="1:10" ht="36" customHeight="1" x14ac:dyDescent="0.25">
      <c r="A135" s="7" t="s">
        <v>111</v>
      </c>
      <c r="B135" s="76" t="s">
        <v>194</v>
      </c>
      <c r="C135" s="77"/>
      <c r="D135" s="77"/>
      <c r="E135" s="54"/>
      <c r="F135" s="67">
        <v>43740</v>
      </c>
      <c r="G135" s="68"/>
      <c r="H135" s="68"/>
      <c r="I135" s="68"/>
      <c r="J135" s="69"/>
    </row>
    <row r="136" spans="1:10" ht="36" customHeight="1" x14ac:dyDescent="0.25">
      <c r="A136" s="7" t="s">
        <v>111</v>
      </c>
      <c r="B136" s="76" t="s">
        <v>195</v>
      </c>
      <c r="C136" s="77"/>
      <c r="D136" s="77"/>
      <c r="E136" s="54"/>
      <c r="F136" s="67">
        <v>56340</v>
      </c>
      <c r="G136" s="68"/>
      <c r="H136" s="68"/>
      <c r="I136" s="68"/>
      <c r="J136" s="69"/>
    </row>
    <row r="137" spans="1:10" ht="36" customHeight="1" x14ac:dyDescent="0.25">
      <c r="A137" s="7" t="s">
        <v>113</v>
      </c>
      <c r="B137" s="76" t="s">
        <v>196</v>
      </c>
      <c r="C137" s="77"/>
      <c r="D137" s="77"/>
      <c r="E137" s="54"/>
      <c r="F137" s="67">
        <v>79200</v>
      </c>
      <c r="G137" s="68"/>
      <c r="H137" s="68"/>
      <c r="I137" s="68"/>
      <c r="J137" s="69"/>
    </row>
    <row r="138" spans="1:10" ht="36" customHeight="1" x14ac:dyDescent="0.25">
      <c r="A138" s="7" t="s">
        <v>113</v>
      </c>
      <c r="B138" s="76" t="s">
        <v>197</v>
      </c>
      <c r="C138" s="77"/>
      <c r="D138" s="77"/>
      <c r="E138" s="54"/>
      <c r="F138" s="67">
        <v>61920</v>
      </c>
      <c r="G138" s="68"/>
      <c r="H138" s="68"/>
      <c r="I138" s="68"/>
      <c r="J138" s="69"/>
    </row>
    <row r="139" spans="1:10" ht="36" customHeight="1" x14ac:dyDescent="0.25">
      <c r="A139" s="7" t="s">
        <v>113</v>
      </c>
      <c r="B139" s="76" t="s">
        <v>198</v>
      </c>
      <c r="C139" s="77"/>
      <c r="D139" s="77"/>
      <c r="E139" s="54"/>
      <c r="F139" s="67">
        <v>79200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199</v>
      </c>
      <c r="C140" s="77"/>
      <c r="D140" s="77"/>
      <c r="E140" s="54"/>
      <c r="F140" s="67">
        <v>43740</v>
      </c>
      <c r="G140" s="68"/>
      <c r="H140" s="68"/>
      <c r="I140" s="68"/>
      <c r="J140" s="69"/>
    </row>
    <row r="141" spans="1:10" ht="54" customHeight="1" thickBot="1" x14ac:dyDescent="0.3">
      <c r="A141" s="7"/>
      <c r="B141" s="161" t="s">
        <v>200</v>
      </c>
      <c r="C141" s="162"/>
      <c r="D141" s="162"/>
      <c r="E141" s="163"/>
      <c r="F141" s="101"/>
      <c r="G141" s="102"/>
      <c r="H141" s="102"/>
      <c r="I141" s="102"/>
      <c r="J141" s="103"/>
    </row>
    <row r="142" spans="1:10" ht="28.5" customHeight="1" thickBot="1" x14ac:dyDescent="0.3">
      <c r="A142" s="7"/>
      <c r="B142" s="327" t="s">
        <v>188</v>
      </c>
      <c r="C142" s="328"/>
      <c r="D142" s="328"/>
      <c r="E142" s="328"/>
      <c r="F142" s="328"/>
      <c r="G142" s="328"/>
      <c r="H142" s="328"/>
      <c r="I142" s="328"/>
      <c r="J142" s="329"/>
    </row>
    <row r="143" spans="1:10" ht="28.5" customHeight="1" x14ac:dyDescent="0.25">
      <c r="A143" s="7"/>
      <c r="B143" s="78" t="s">
        <v>201</v>
      </c>
      <c r="C143" s="79"/>
      <c r="D143" s="79"/>
      <c r="E143" s="36"/>
      <c r="F143" s="80">
        <v>90</v>
      </c>
      <c r="G143" s="81"/>
      <c r="H143" s="81"/>
      <c r="I143" s="81"/>
      <c r="J143" s="82"/>
    </row>
    <row r="144" spans="1:10" ht="28.5" customHeight="1" x14ac:dyDescent="0.25">
      <c r="A144" s="7"/>
      <c r="B144" s="76" t="s">
        <v>202</v>
      </c>
      <c r="C144" s="77"/>
      <c r="D144" s="77"/>
      <c r="E144" s="54"/>
      <c r="F144" s="67">
        <v>60</v>
      </c>
      <c r="G144" s="68"/>
      <c r="H144" s="68"/>
      <c r="I144" s="68"/>
      <c r="J144" s="69"/>
    </row>
    <row r="145" spans="1:10" ht="28.5" customHeight="1" x14ac:dyDescent="0.25">
      <c r="A145" s="7"/>
      <c r="B145" s="76" t="s">
        <v>203</v>
      </c>
      <c r="C145" s="77"/>
      <c r="D145" s="77"/>
      <c r="E145" s="54"/>
      <c r="F145" s="67">
        <v>60</v>
      </c>
      <c r="G145" s="68"/>
      <c r="H145" s="68"/>
      <c r="I145" s="68"/>
      <c r="J145" s="69"/>
    </row>
    <row r="146" spans="1:10" ht="28.5" customHeight="1" x14ac:dyDescent="0.25">
      <c r="A146" s="7"/>
      <c r="B146" s="76" t="s">
        <v>204</v>
      </c>
      <c r="C146" s="77"/>
      <c r="D146" s="77"/>
      <c r="E146" s="54"/>
      <c r="F146" s="67">
        <v>90</v>
      </c>
      <c r="G146" s="68"/>
      <c r="H146" s="68"/>
      <c r="I146" s="68"/>
      <c r="J146" s="69"/>
    </row>
    <row r="147" spans="1:10" ht="28.5" customHeight="1" thickBot="1" x14ac:dyDescent="0.3">
      <c r="A147" s="7"/>
      <c r="B147" s="76" t="s">
        <v>205</v>
      </c>
      <c r="C147" s="77"/>
      <c r="D147" s="77"/>
      <c r="E147" s="54"/>
      <c r="F147" s="67">
        <v>90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54" customHeight="1" thickBot="1" x14ac:dyDescent="0.3">
      <c r="A149" s="7" t="s">
        <v>111</v>
      </c>
      <c r="B149" s="161" t="s">
        <v>316</v>
      </c>
      <c r="C149" s="162"/>
      <c r="D149" s="162"/>
      <c r="E149" s="163"/>
      <c r="F149" s="101"/>
      <c r="G149" s="102"/>
      <c r="H149" s="102"/>
      <c r="I149" s="102"/>
      <c r="J149" s="103"/>
    </row>
    <row r="150" spans="1:10" ht="36" customHeight="1" thickBot="1" x14ac:dyDescent="0.3">
      <c r="A150" s="7" t="s">
        <v>111</v>
      </c>
      <c r="B150" s="445" t="s">
        <v>317</v>
      </c>
      <c r="C150" s="446"/>
      <c r="D150" s="446"/>
      <c r="E150" s="447"/>
      <c r="F150" s="339"/>
      <c r="G150" s="339"/>
      <c r="H150" s="339"/>
      <c r="I150" s="339"/>
      <c r="J150" s="340"/>
    </row>
    <row r="151" spans="1:10" ht="18" customHeight="1" x14ac:dyDescent="0.25">
      <c r="A151" s="7"/>
      <c r="B151" s="121"/>
      <c r="C151" s="122"/>
      <c r="D151" s="122"/>
      <c r="E151" s="122"/>
      <c r="F151" s="123"/>
      <c r="G151" s="123"/>
      <c r="H151" s="123"/>
      <c r="I151" s="123"/>
      <c r="J151" s="123"/>
    </row>
    <row r="152" spans="1:10" ht="67.5" customHeight="1" x14ac:dyDescent="0.25">
      <c r="A152" s="7"/>
      <c r="B152" s="124" t="s">
        <v>480</v>
      </c>
      <c r="C152" s="124"/>
      <c r="D152" s="124"/>
      <c r="E152" s="124"/>
      <c r="F152" s="124"/>
      <c r="G152" s="124"/>
      <c r="H152" s="124"/>
      <c r="I152" s="124"/>
      <c r="J152" s="124"/>
    </row>
    <row r="153" spans="1:10" ht="27" customHeight="1" x14ac:dyDescent="0.25">
      <c r="A153" s="7" t="s">
        <v>113</v>
      </c>
      <c r="B153" s="126" t="s">
        <v>208</v>
      </c>
      <c r="C153" s="126"/>
      <c r="D153" s="126"/>
      <c r="E153" s="126"/>
      <c r="F153" s="126"/>
      <c r="G153" s="126"/>
      <c r="H153" s="126"/>
      <c r="I153" s="126"/>
      <c r="J153" s="126"/>
    </row>
    <row r="154" spans="1:10" s="172" customFormat="1" ht="20.100000000000001" customHeight="1" x14ac:dyDescent="0.25">
      <c r="B154" s="388"/>
      <c r="F154" s="389"/>
      <c r="G154" s="389"/>
      <c r="H154" s="389"/>
      <c r="I154" s="389"/>
      <c r="J154" s="389"/>
    </row>
    <row r="155" spans="1:10" s="239" customFormat="1" ht="36" customHeight="1" thickBot="1" x14ac:dyDescent="0.3">
      <c r="B155" s="240" t="s">
        <v>242</v>
      </c>
      <c r="C155" s="240"/>
      <c r="D155" s="240"/>
      <c r="E155" s="240"/>
      <c r="F155" s="240"/>
      <c r="G155" s="240"/>
      <c r="H155" s="240"/>
      <c r="I155" s="240"/>
    </row>
    <row r="156" spans="1:10" s="129" customFormat="1" ht="36" customHeight="1" thickBot="1" x14ac:dyDescent="0.3">
      <c r="B156" s="241" t="s">
        <v>243</v>
      </c>
      <c r="C156" s="242"/>
      <c r="D156" s="242"/>
      <c r="E156" s="242"/>
      <c r="F156" s="242"/>
      <c r="G156" s="242"/>
      <c r="H156" s="242"/>
      <c r="I156" s="243"/>
    </row>
    <row r="157" spans="1:10" ht="83.25" customHeight="1" thickBot="1" x14ac:dyDescent="0.3">
      <c r="A157" s="9"/>
      <c r="B157" s="400" t="s">
        <v>244</v>
      </c>
      <c r="C157" s="401"/>
      <c r="D157" s="402" t="s">
        <v>245</v>
      </c>
      <c r="E157" s="403"/>
      <c r="F157" s="404"/>
      <c r="G157" s="247" t="s">
        <v>246</v>
      </c>
      <c r="H157" s="247"/>
      <c r="I157" s="248"/>
      <c r="J157" s="9"/>
    </row>
    <row r="158" spans="1:10" ht="36" customHeight="1" x14ac:dyDescent="0.25">
      <c r="A158" s="9"/>
      <c r="B158" s="405" t="s">
        <v>247</v>
      </c>
      <c r="C158" s="406"/>
      <c r="D158" s="407" t="s">
        <v>248</v>
      </c>
      <c r="E158" s="408"/>
      <c r="F158" s="408"/>
      <c r="G158" s="409">
        <v>2190</v>
      </c>
      <c r="H158" s="251"/>
      <c r="I158" s="253"/>
      <c r="J158" s="9"/>
    </row>
    <row r="159" spans="1:10" ht="36" customHeight="1" x14ac:dyDescent="0.25">
      <c r="A159" s="9"/>
      <c r="B159" s="410" t="s">
        <v>249</v>
      </c>
      <c r="C159" s="411"/>
      <c r="D159" s="412"/>
      <c r="E159" s="413"/>
      <c r="F159" s="413"/>
      <c r="G159" s="414">
        <v>1590</v>
      </c>
      <c r="H159" s="256"/>
      <c r="I159" s="258"/>
      <c r="J159" s="9"/>
    </row>
    <row r="160" spans="1:10" ht="36" customHeight="1" x14ac:dyDescent="0.25">
      <c r="A160" s="9"/>
      <c r="B160" s="410" t="s">
        <v>250</v>
      </c>
      <c r="C160" s="411"/>
      <c r="D160" s="412"/>
      <c r="E160" s="413"/>
      <c r="F160" s="413"/>
      <c r="G160" s="414">
        <v>1440</v>
      </c>
      <c r="H160" s="256"/>
      <c r="I160" s="258"/>
      <c r="J160" s="9"/>
    </row>
    <row r="161" spans="1:10" ht="54" customHeight="1" thickBot="1" x14ac:dyDescent="0.3">
      <c r="A161" s="9"/>
      <c r="B161" s="415" t="s">
        <v>251</v>
      </c>
      <c r="C161" s="416"/>
      <c r="D161" s="417"/>
      <c r="E161" s="418"/>
      <c r="F161" s="418"/>
      <c r="G161" s="419">
        <v>1290</v>
      </c>
      <c r="H161" s="420"/>
      <c r="I161" s="421"/>
      <c r="J161" s="9"/>
    </row>
    <row r="162" spans="1:10" ht="40.5" customHeight="1" x14ac:dyDescent="0.25">
      <c r="A162" s="7"/>
      <c r="B162" s="128" t="s">
        <v>209</v>
      </c>
      <c r="C162" s="128"/>
      <c r="D162" s="128"/>
      <c r="E162" s="128"/>
      <c r="F162" s="128"/>
      <c r="G162" s="128"/>
      <c r="H162" s="128"/>
      <c r="I162" s="128"/>
      <c r="J162" s="128"/>
    </row>
    <row r="163" spans="1:10" ht="23.25" x14ac:dyDescent="0.25">
      <c r="A163" s="344" t="s">
        <v>320</v>
      </c>
      <c r="B163" s="344"/>
      <c r="C163" s="344"/>
      <c r="D163" s="344"/>
      <c r="E163" s="344"/>
      <c r="F163" s="344"/>
      <c r="G163" s="344"/>
      <c r="H163" s="344"/>
      <c r="I163" s="9"/>
      <c r="J163" s="9"/>
    </row>
    <row r="164" spans="1:10" ht="25.5" x14ac:dyDescent="0.35">
      <c r="A164" s="345" t="s">
        <v>321</v>
      </c>
      <c r="B164" s="345"/>
      <c r="C164" s="345"/>
      <c r="D164" s="345"/>
      <c r="E164" s="346" t="s">
        <v>322</v>
      </c>
      <c r="F164" s="347"/>
      <c r="G164" s="347"/>
      <c r="H164" s="9"/>
      <c r="I164" s="9"/>
      <c r="J164" s="9"/>
    </row>
    <row r="165" spans="1:10" ht="25.5" x14ac:dyDescent="0.35">
      <c r="A165" s="348" t="s">
        <v>323</v>
      </c>
      <c r="B165" s="348"/>
      <c r="C165" s="348"/>
      <c r="D165" s="348"/>
      <c r="E165" s="349">
        <v>1</v>
      </c>
      <c r="F165" s="347"/>
      <c r="G165" s="347"/>
      <c r="H165" s="9"/>
      <c r="I165" s="9"/>
      <c r="J165" s="9"/>
    </row>
    <row r="166" spans="1:10" ht="25.5" x14ac:dyDescent="0.35">
      <c r="A166" s="348">
        <v>2</v>
      </c>
      <c r="B166" s="348"/>
      <c r="C166" s="348"/>
      <c r="D166" s="348"/>
      <c r="E166" s="350">
        <v>1.1000000000000001</v>
      </c>
      <c r="F166" s="347"/>
      <c r="G166" s="347"/>
      <c r="H166" s="9"/>
      <c r="I166" s="9"/>
      <c r="J166" s="9"/>
    </row>
    <row r="167" spans="1:10" ht="25.5" x14ac:dyDescent="0.35">
      <c r="A167" s="348">
        <v>3</v>
      </c>
      <c r="B167" s="348"/>
      <c r="C167" s="348"/>
      <c r="D167" s="348"/>
      <c r="E167" s="350">
        <v>1.2</v>
      </c>
      <c r="F167" s="347"/>
      <c r="G167" s="347"/>
      <c r="H167" s="9"/>
      <c r="I167" s="9"/>
      <c r="J167" s="9"/>
    </row>
    <row r="168" spans="1:10" ht="25.5" x14ac:dyDescent="0.35">
      <c r="A168" s="348" t="s">
        <v>324</v>
      </c>
      <c r="B168" s="348"/>
      <c r="C168" s="348"/>
      <c r="D168" s="348"/>
      <c r="E168" s="350">
        <v>1.25</v>
      </c>
      <c r="F168" s="347"/>
      <c r="G168" s="347"/>
      <c r="H168" s="9"/>
      <c r="I168" s="9"/>
      <c r="J168" s="9"/>
    </row>
    <row r="169" spans="1:10" ht="25.5" x14ac:dyDescent="0.35">
      <c r="A169" s="348" t="s">
        <v>325</v>
      </c>
      <c r="B169" s="348"/>
      <c r="C169" s="348"/>
      <c r="D169" s="348"/>
      <c r="E169" s="350">
        <v>1.3</v>
      </c>
      <c r="F169" s="347"/>
      <c r="G169" s="347"/>
      <c r="H169" s="9"/>
      <c r="I169" s="9"/>
      <c r="J169" s="9"/>
    </row>
    <row r="170" spans="1:10" ht="25.5" x14ac:dyDescent="0.35">
      <c r="A170" s="348" t="s">
        <v>326</v>
      </c>
      <c r="B170" s="348"/>
      <c r="C170" s="348"/>
      <c r="D170" s="348"/>
      <c r="E170" s="350">
        <v>1.35</v>
      </c>
      <c r="F170" s="347"/>
      <c r="G170" s="347"/>
      <c r="H170" s="9"/>
      <c r="I170" s="9"/>
      <c r="J170" s="9"/>
    </row>
    <row r="171" spans="1:10" ht="25.5" x14ac:dyDescent="0.35">
      <c r="A171" s="348" t="s">
        <v>327</v>
      </c>
      <c r="B171" s="348"/>
      <c r="C171" s="348"/>
      <c r="D171" s="348"/>
      <c r="E171" s="350">
        <v>1.4</v>
      </c>
      <c r="F171" s="347"/>
      <c r="G171" s="347"/>
      <c r="H171" s="9"/>
      <c r="I171" s="9"/>
      <c r="J171" s="9"/>
    </row>
    <row r="172" spans="1:10" ht="25.5" x14ac:dyDescent="0.35">
      <c r="A172" s="348" t="s">
        <v>328</v>
      </c>
      <c r="B172" s="348"/>
      <c r="C172" s="348"/>
      <c r="D172" s="348"/>
      <c r="E172" s="350">
        <v>1.45</v>
      </c>
      <c r="F172" s="347"/>
      <c r="G172" s="347"/>
      <c r="H172" s="9"/>
      <c r="I172" s="9"/>
      <c r="J172" s="9"/>
    </row>
    <row r="173" spans="1:10" ht="25.5" x14ac:dyDescent="0.35">
      <c r="A173" s="348" t="s">
        <v>329</v>
      </c>
      <c r="B173" s="348"/>
      <c r="C173" s="348"/>
      <c r="D173" s="348"/>
      <c r="E173" s="350">
        <v>1.5</v>
      </c>
      <c r="F173" s="347"/>
      <c r="G173" s="347"/>
      <c r="H173" s="9"/>
      <c r="I173" s="9"/>
      <c r="J173" s="9"/>
    </row>
    <row r="174" spans="1:10" ht="25.5" x14ac:dyDescent="0.35">
      <c r="A174" s="348" t="s">
        <v>330</v>
      </c>
      <c r="B174" s="348"/>
      <c r="C174" s="348"/>
      <c r="D174" s="348"/>
      <c r="E174" s="350">
        <v>2</v>
      </c>
      <c r="F174" s="347"/>
      <c r="G174" s="347"/>
      <c r="H174" s="9"/>
      <c r="I174" s="9"/>
      <c r="J174" s="9"/>
    </row>
    <row r="175" spans="1:10" ht="53.25" customHeight="1" x14ac:dyDescent="0.25">
      <c r="A175" s="351" t="s">
        <v>331</v>
      </c>
      <c r="B175" s="351"/>
      <c r="C175" s="351"/>
      <c r="D175" s="351"/>
      <c r="E175" s="351"/>
      <c r="F175" s="351"/>
      <c r="G175" s="351"/>
      <c r="H175" s="351"/>
      <c r="I175" s="9"/>
      <c r="J175" s="9"/>
    </row>
  </sheetData>
  <sheetProtection selectLockedCells="1" selectUnlockedCells="1"/>
  <mergeCells count="307">
    <mergeCell ref="A174:D174"/>
    <mergeCell ref="A175:H175"/>
    <mergeCell ref="A168:D168"/>
    <mergeCell ref="A169:D169"/>
    <mergeCell ref="A170:D170"/>
    <mergeCell ref="A171:D171"/>
    <mergeCell ref="A172:D172"/>
    <mergeCell ref="A173:D173"/>
    <mergeCell ref="B162:J162"/>
    <mergeCell ref="A163:H163"/>
    <mergeCell ref="A164:D164"/>
    <mergeCell ref="A165:D165"/>
    <mergeCell ref="A166:D166"/>
    <mergeCell ref="A167:D167"/>
    <mergeCell ref="B158:C158"/>
    <mergeCell ref="D158:F161"/>
    <mergeCell ref="G158:I158"/>
    <mergeCell ref="B159:C159"/>
    <mergeCell ref="G159:I159"/>
    <mergeCell ref="B160:C160"/>
    <mergeCell ref="G160:I160"/>
    <mergeCell ref="B161:C161"/>
    <mergeCell ref="G161:I161"/>
    <mergeCell ref="B150:E150"/>
    <mergeCell ref="B152:J152"/>
    <mergeCell ref="B153:J153"/>
    <mergeCell ref="B155:I155"/>
    <mergeCell ref="B156:I156"/>
    <mergeCell ref="B157:C157"/>
    <mergeCell ref="D157:F157"/>
    <mergeCell ref="G157:I157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0:E140"/>
    <mergeCell ref="F140:J140"/>
    <mergeCell ref="B141:E141"/>
    <mergeCell ref="F141:J141"/>
    <mergeCell ref="B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7:E127"/>
    <mergeCell ref="F127:J128"/>
    <mergeCell ref="B128:E128"/>
    <mergeCell ref="B129:E129"/>
    <mergeCell ref="F129:J129"/>
    <mergeCell ref="B130:E130"/>
    <mergeCell ref="F130:J130"/>
    <mergeCell ref="B123:E123"/>
    <mergeCell ref="F123:J124"/>
    <mergeCell ref="B124:E124"/>
    <mergeCell ref="B125:E125"/>
    <mergeCell ref="F125:J126"/>
    <mergeCell ref="B126:E126"/>
    <mergeCell ref="B119:E119"/>
    <mergeCell ref="F119:J120"/>
    <mergeCell ref="B120:E120"/>
    <mergeCell ref="B121:E121"/>
    <mergeCell ref="F121:J122"/>
    <mergeCell ref="B122:E122"/>
    <mergeCell ref="B114:E114"/>
    <mergeCell ref="F114:J114"/>
    <mergeCell ref="B115:E115"/>
    <mergeCell ref="F115:J115"/>
    <mergeCell ref="B116:J116"/>
    <mergeCell ref="B117:E117"/>
    <mergeCell ref="F117:J118"/>
    <mergeCell ref="B118:E118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7" firstPageNumber="0" fitToHeight="50" orientation="portrait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0" zoomScaleNormal="60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29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385"/>
      <c r="G19" s="386"/>
      <c r="H19" s="386"/>
      <c r="I19" s="386"/>
      <c r="J19" s="387"/>
    </row>
    <row r="20" spans="1:10" ht="36" customHeight="1" x14ac:dyDescent="0.25">
      <c r="A20" s="7"/>
      <c r="B20" s="52" t="s">
        <v>364</v>
      </c>
      <c r="C20" s="53"/>
      <c r="D20" s="53"/>
      <c r="E20" s="53"/>
      <c r="F20" s="143">
        <v>23760</v>
      </c>
      <c r="G20" s="144"/>
      <c r="H20" s="144"/>
      <c r="I20" s="144"/>
      <c r="J20" s="145"/>
    </row>
    <row r="21" spans="1:10" ht="36" customHeight="1" thickBot="1" x14ac:dyDescent="0.3">
      <c r="A21" s="7"/>
      <c r="B21" s="52" t="s">
        <v>365</v>
      </c>
      <c r="C21" s="53"/>
      <c r="D21" s="53"/>
      <c r="E21" s="53"/>
      <c r="F21" s="369">
        <v>1440</v>
      </c>
      <c r="G21" s="153"/>
      <c r="H21" s="153"/>
      <c r="I21" s="153"/>
      <c r="J21" s="154"/>
    </row>
    <row r="22" spans="1:10" ht="24" thickBot="1" x14ac:dyDescent="0.3">
      <c r="A22" s="7"/>
      <c r="B22" s="27"/>
      <c r="C22" s="38"/>
      <c r="D22" s="38"/>
      <c r="E22" s="39"/>
      <c r="F22" s="158"/>
      <c r="G22" s="159"/>
      <c r="H22" s="159"/>
      <c r="I22" s="159"/>
      <c r="J22" s="160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6480 до 129600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6480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25920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32400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45360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58320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64800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71280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84240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90720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103680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110160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116640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123120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129600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1440 до 11700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3888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1440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11700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5868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6228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8856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32580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5688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7812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26568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17712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21254.400000000001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18792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17352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32580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8460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13104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11340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32580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4608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12240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8640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11520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37440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25200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30240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26640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46080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46080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6480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12744</v>
      </c>
      <c r="G97" s="212">
        <f>H97*1.1</f>
        <v>11682.000000000002</v>
      </c>
      <c r="H97" s="212">
        <v>10620</v>
      </c>
      <c r="I97" s="212">
        <f>H97*0.75</f>
        <v>7965</v>
      </c>
      <c r="J97" s="213">
        <f>H97*0.5</f>
        <v>5310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9432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10620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18144</v>
      </c>
      <c r="G100" s="212">
        <f>H100*1.1</f>
        <v>16632</v>
      </c>
      <c r="H100" s="212">
        <v>15120</v>
      </c>
      <c r="I100" s="212">
        <f>H100*0.75</f>
        <v>11340</v>
      </c>
      <c r="J100" s="213">
        <f>H100*0.5</f>
        <v>7560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13680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15120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10620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3.25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255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6" activePane="bottomLeft" state="frozen"/>
      <selection activeCell="B11" sqref="B11:E11"/>
      <selection pane="bottomLeft" activeCell="N57" sqref="N57"/>
    </sheetView>
  </sheetViews>
  <sheetFormatPr defaultColWidth="9.140625" defaultRowHeight="12.75" outlineLevelRow="1" x14ac:dyDescent="0.25"/>
  <cols>
    <col min="1" max="1" width="26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69336</v>
      </c>
      <c r="G8" s="33">
        <f>H8*1.1</f>
        <v>63558.000000000007</v>
      </c>
      <c r="H8" s="33">
        <v>57780</v>
      </c>
      <c r="I8" s="33">
        <f>H8*0.75</f>
        <v>43335</v>
      </c>
      <c r="J8" s="33">
        <f>H8*0.5</f>
        <v>28890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97113.599999999991</v>
      </c>
      <c r="G9" s="37">
        <f>H9*1.1</f>
        <v>89020.800000000003</v>
      </c>
      <c r="H9" s="37">
        <v>80928</v>
      </c>
      <c r="I9" s="37">
        <f>H9*0.75</f>
        <v>60696</v>
      </c>
      <c r="J9" s="37">
        <f>H9*0.5</f>
        <v>40464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77112</v>
      </c>
      <c r="G11" s="33">
        <f>H11*1.1</f>
        <v>70686</v>
      </c>
      <c r="H11" s="33">
        <v>64260</v>
      </c>
      <c r="I11" s="33">
        <f>H11*0.75</f>
        <v>48195</v>
      </c>
      <c r="J11" s="33">
        <f>H11*0.5</f>
        <v>32130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108000</v>
      </c>
      <c r="G12" s="37">
        <f>H12*1.1</f>
        <v>99000.000000000015</v>
      </c>
      <c r="H12" s="37">
        <v>90000</v>
      </c>
      <c r="I12" s="37">
        <f>H12*0.75</f>
        <v>67500</v>
      </c>
      <c r="J12" s="37">
        <f>H12*0.5</f>
        <v>45000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10080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14400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"&amp;MAX($F$21:F50)</f>
        <v>Цена от 8640 до 133920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8640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17280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30240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34560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38880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43200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47520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51840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56160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60480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64800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69120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77760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82080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86400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90720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95040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99360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103680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108000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112320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116640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120960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125280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129600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133920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1440 до 11700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5976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1440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11700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5868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6228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8856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612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74880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26640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2664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6660</v>
      </c>
      <c r="G68" s="94"/>
      <c r="H68" s="94"/>
      <c r="I68" s="94"/>
      <c r="J68" s="95"/>
    </row>
    <row r="69" spans="1:10" ht="24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11376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67">
        <v>7812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67">
        <v>26568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67">
        <v>35280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67">
        <v>42336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67">
        <v>18792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67">
        <v>17352</v>
      </c>
      <c r="G76" s="68"/>
      <c r="H76" s="68"/>
      <c r="I76" s="68"/>
      <c r="J76" s="69"/>
    </row>
    <row r="77" spans="1:10" ht="36" customHeight="1" x14ac:dyDescent="0.25">
      <c r="A77" s="7" t="s">
        <v>111</v>
      </c>
      <c r="B77" s="76" t="s">
        <v>166</v>
      </c>
      <c r="C77" s="77"/>
      <c r="D77" s="77"/>
      <c r="E77" s="54"/>
      <c r="F77" s="67">
        <v>32580</v>
      </c>
      <c r="G77" s="68"/>
      <c r="H77" s="68"/>
      <c r="I77" s="68"/>
      <c r="J77" s="69"/>
    </row>
    <row r="78" spans="1:10" ht="36" customHeight="1" x14ac:dyDescent="0.25">
      <c r="A78" s="7"/>
      <c r="B78" s="76" t="s">
        <v>167</v>
      </c>
      <c r="C78" s="77"/>
      <c r="D78" s="77"/>
      <c r="E78" s="54"/>
      <c r="F78" s="67">
        <v>74880</v>
      </c>
      <c r="G78" s="68"/>
      <c r="H78" s="68"/>
      <c r="I78" s="68"/>
      <c r="J78" s="69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67">
        <v>3024</v>
      </c>
      <c r="G79" s="68"/>
      <c r="H79" s="68"/>
      <c r="I79" s="68"/>
      <c r="J79" s="69"/>
    </row>
    <row r="80" spans="1:10" ht="36" customHeight="1" x14ac:dyDescent="0.25">
      <c r="A80" s="7"/>
      <c r="B80" s="52" t="s">
        <v>169</v>
      </c>
      <c r="C80" s="96"/>
      <c r="D80" s="96"/>
      <c r="E80" s="97"/>
      <c r="F80" s="67">
        <v>17064</v>
      </c>
      <c r="G80" s="68"/>
      <c r="H80" s="68"/>
      <c r="I80" s="68"/>
      <c r="J80" s="69"/>
    </row>
    <row r="81" spans="1:10" ht="36" customHeight="1" x14ac:dyDescent="0.25">
      <c r="A81" s="7"/>
      <c r="B81" s="52" t="s">
        <v>170</v>
      </c>
      <c r="C81" s="96"/>
      <c r="D81" s="96"/>
      <c r="E81" s="97"/>
      <c r="F81" s="67">
        <v>14760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67">
        <v>42372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172</v>
      </c>
      <c r="C83" s="77"/>
      <c r="D83" s="77"/>
      <c r="E83" s="54"/>
      <c r="F83" s="67">
        <v>4608</v>
      </c>
      <c r="G83" s="68"/>
      <c r="H83" s="68"/>
      <c r="I83" s="68"/>
      <c r="J83" s="69"/>
    </row>
    <row r="84" spans="1:10" ht="37.5" customHeight="1" x14ac:dyDescent="0.25">
      <c r="A84" s="7"/>
      <c r="B84" s="76" t="s">
        <v>173</v>
      </c>
      <c r="C84" s="77"/>
      <c r="D84" s="77"/>
      <c r="E84" s="54"/>
      <c r="F84" s="67">
        <v>5976</v>
      </c>
      <c r="G84" s="68"/>
      <c r="H84" s="68"/>
      <c r="I84" s="68"/>
      <c r="J84" s="69"/>
    </row>
    <row r="85" spans="1:10" ht="36" customHeight="1" x14ac:dyDescent="0.25">
      <c r="A85" s="7"/>
      <c r="B85" s="76" t="s">
        <v>174</v>
      </c>
      <c r="C85" s="77"/>
      <c r="D85" s="77"/>
      <c r="E85" s="54"/>
      <c r="F85" s="67">
        <v>39780</v>
      </c>
      <c r="G85" s="68"/>
      <c r="H85" s="68"/>
      <c r="I85" s="68"/>
      <c r="J85" s="69"/>
    </row>
    <row r="86" spans="1:10" ht="36" customHeight="1" x14ac:dyDescent="0.25">
      <c r="A86" s="7"/>
      <c r="B86" s="76" t="s">
        <v>175</v>
      </c>
      <c r="C86" s="77"/>
      <c r="D86" s="77"/>
      <c r="E86" s="53"/>
      <c r="F86" s="67">
        <v>23400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67">
        <v>16560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67">
        <v>11520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67">
        <v>37440</v>
      </c>
      <c r="G89" s="68"/>
      <c r="H89" s="68"/>
      <c r="I89" s="68"/>
      <c r="J89" s="69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67">
        <v>49680</v>
      </c>
      <c r="G90" s="68"/>
      <c r="H90" s="68"/>
      <c r="I90" s="68"/>
      <c r="J90" s="69"/>
    </row>
    <row r="91" spans="1:10" ht="36" customHeight="1" x14ac:dyDescent="0.25">
      <c r="A91" s="7" t="s">
        <v>113</v>
      </c>
      <c r="B91" s="84" t="s">
        <v>180</v>
      </c>
      <c r="C91" s="85"/>
      <c r="D91" s="85"/>
      <c r="E91" s="86"/>
      <c r="F91" s="93">
        <v>59616</v>
      </c>
      <c r="G91" s="94"/>
      <c r="H91" s="94"/>
      <c r="I91" s="94"/>
      <c r="J91" s="95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67">
        <v>26640</v>
      </c>
      <c r="G92" s="68"/>
      <c r="H92" s="68"/>
      <c r="I92" s="68"/>
      <c r="J92" s="69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67">
        <v>24480</v>
      </c>
      <c r="G93" s="68"/>
      <c r="H93" s="68"/>
      <c r="I93" s="68"/>
      <c r="J93" s="69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67">
        <v>46080</v>
      </c>
      <c r="G94" s="68"/>
      <c r="H94" s="68"/>
      <c r="I94" s="68"/>
      <c r="J94" s="69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67">
        <v>4320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67">
        <v>59760</v>
      </c>
      <c r="G96" s="68"/>
      <c r="H96" s="68"/>
      <c r="I96" s="68"/>
      <c r="J96" s="69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67">
        <v>6480</v>
      </c>
      <c r="G97" s="68"/>
      <c r="H97" s="68"/>
      <c r="I97" s="68"/>
      <c r="J97" s="69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19224</v>
      </c>
      <c r="G104" s="212">
        <f>H104*1.1</f>
        <v>17622</v>
      </c>
      <c r="H104" s="212">
        <v>16020</v>
      </c>
      <c r="I104" s="212">
        <f>H104*0.75</f>
        <v>12015</v>
      </c>
      <c r="J104" s="213">
        <f>H104*0.5</f>
        <v>8010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18864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27648</v>
      </c>
      <c r="G107" s="212">
        <f>H107*1.1</f>
        <v>25344.000000000004</v>
      </c>
      <c r="H107" s="212">
        <v>23040</v>
      </c>
      <c r="I107" s="212">
        <f>H107*0.75</f>
        <v>17280</v>
      </c>
      <c r="J107" s="213">
        <f>H107*0.5</f>
        <v>11520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26640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15120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3"/>
      <c r="F110" s="117">
        <f>H110*1.2</f>
        <v>62899.199999999997</v>
      </c>
      <c r="G110" s="117">
        <f>H110*1.1</f>
        <v>57657.600000000006</v>
      </c>
      <c r="H110" s="117">
        <v>52416</v>
      </c>
      <c r="I110" s="117">
        <f>H110*0.75</f>
        <v>39312</v>
      </c>
      <c r="J110" s="117">
        <f>H110*0.5</f>
        <v>26208</v>
      </c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28.5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28.5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28.5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28.5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28.5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28.5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3.25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4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52941.599999999999</v>
      </c>
      <c r="G8" s="33">
        <f>H8*1.1</f>
        <v>48529.8</v>
      </c>
      <c r="H8" s="33">
        <v>44118</v>
      </c>
      <c r="I8" s="33">
        <f>H8*0.75</f>
        <v>33088.5</v>
      </c>
      <c r="J8" s="33">
        <f>H8*0.5</f>
        <v>22059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74131.199999999997</v>
      </c>
      <c r="G9" s="37">
        <f>H9*1.1</f>
        <v>67953.600000000006</v>
      </c>
      <c r="H9" s="37">
        <v>61776</v>
      </c>
      <c r="I9" s="37">
        <f>H9*0.75</f>
        <v>46332</v>
      </c>
      <c r="J9" s="37">
        <f>H9*0.5</f>
        <v>30888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900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1296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83">
        <v>33840</v>
      </c>
      <c r="G20" s="68"/>
      <c r="H20" s="68"/>
      <c r="I20" s="68"/>
      <c r="J20" s="69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83">
        <v>1296</v>
      </c>
      <c r="G21" s="68"/>
      <c r="H21" s="68"/>
      <c r="I21" s="68"/>
      <c r="J21" s="69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4320 до 86400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8640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12960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21600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25920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30240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34560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43200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47520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51840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56160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60480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64800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69120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73440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77760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82080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86400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1080 до 9216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6480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1080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9216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4248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6048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1440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1440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2880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4320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5688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3024 до 30600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9360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936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2340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8856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4968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4248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21240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25488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4248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4248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4248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10080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3024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10620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7092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30600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3564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3888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12150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18000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12960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7200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6480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30240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36288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6480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6480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6480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4320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43200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5040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11059.199999999999</v>
      </c>
      <c r="G97" s="212">
        <f>H97*1.1</f>
        <v>10137.6</v>
      </c>
      <c r="H97" s="212">
        <v>9216</v>
      </c>
      <c r="I97" s="212">
        <f>H97*0.75</f>
        <v>6912</v>
      </c>
      <c r="J97" s="213">
        <f>H97*0.5</f>
        <v>4608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7812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6372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15552</v>
      </c>
      <c r="G100" s="212">
        <f>H100*1.1</f>
        <v>14256.000000000002</v>
      </c>
      <c r="H100" s="212">
        <v>12960</v>
      </c>
      <c r="I100" s="212">
        <f>H100*0.75</f>
        <v>9720</v>
      </c>
      <c r="J100" s="213">
        <f>H100*0.5</f>
        <v>6480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11520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9360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9216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255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1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97"/>
  <sheetViews>
    <sheetView view="pageBreakPreview" topLeftCell="B1" zoomScale="50" zoomScaleNormal="60" zoomScaleSheetLayoutView="50" workbookViewId="0">
      <pane ySplit="4" topLeftCell="A105" activePane="bottomLeft" state="frozen"/>
      <selection activeCell="B11" sqref="B11:E11"/>
      <selection pane="bottomLeft" activeCell="B134" sqref="B134:E134"/>
    </sheetView>
  </sheetViews>
  <sheetFormatPr defaultColWidth="9.140625" defaultRowHeight="12.75" outlineLevelRow="1" x14ac:dyDescent="0.25"/>
  <cols>
    <col min="1" max="1" width="22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76053.599999999991</v>
      </c>
      <c r="G9" s="33">
        <f>H9*1.1</f>
        <v>69715.8</v>
      </c>
      <c r="H9" s="33">
        <v>63378</v>
      </c>
      <c r="I9" s="33">
        <f>H9*0.75</f>
        <v>47533.5</v>
      </c>
      <c r="J9" s="33">
        <f>H9*0.5</f>
        <v>31689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129340.79999999999</v>
      </c>
      <c r="G10" s="37">
        <f>H10*1.1</f>
        <v>118562.40000000001</v>
      </c>
      <c r="H10" s="37">
        <v>107784</v>
      </c>
      <c r="I10" s="37">
        <f>H10*0.75</f>
        <v>80838</v>
      </c>
      <c r="J10" s="37">
        <f>H10*0.5</f>
        <v>53892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86680.8</v>
      </c>
      <c r="G12" s="33">
        <f>H12*1.1</f>
        <v>79457.400000000009</v>
      </c>
      <c r="H12" s="33">
        <v>72234</v>
      </c>
      <c r="I12" s="33">
        <f>H12*0.75</f>
        <v>54175.5</v>
      </c>
      <c r="J12" s="33">
        <f>H12*0.5</f>
        <v>36117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147398.39999999999</v>
      </c>
      <c r="G13" s="37">
        <f>H13*1.1</f>
        <v>135115.20000000001</v>
      </c>
      <c r="H13" s="37">
        <v>122832</v>
      </c>
      <c r="I13" s="37">
        <f>H13*0.75</f>
        <v>92124</v>
      </c>
      <c r="J13" s="37">
        <f>H13*0.5</f>
        <v>61416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14058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24480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1548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2664</v>
      </c>
      <c r="G19" s="68"/>
      <c r="H19" s="68"/>
      <c r="I19" s="68"/>
      <c r="J19" s="6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0 до 356400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14256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28512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42768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57024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71280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85536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99792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114048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128304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142560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156816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171072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185328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199584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213840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228096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242352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256608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270864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285120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299376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313632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327888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342144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356400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76053.599999999991</v>
      </c>
      <c r="G73" s="33">
        <f>H73*1.1</f>
        <v>69715.8</v>
      </c>
      <c r="H73" s="33">
        <v>63378</v>
      </c>
      <c r="I73" s="33">
        <f>H73*0.75</f>
        <v>47533.5</v>
      </c>
      <c r="J73" s="33">
        <f>H73*0.5</f>
        <v>31689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86680.8</v>
      </c>
      <c r="G75" s="33">
        <f>H75*1.1</f>
        <v>79457.400000000009</v>
      </c>
      <c r="H75" s="33">
        <v>72234</v>
      </c>
      <c r="I75" s="33">
        <f>H75*0.75</f>
        <v>54175.5</v>
      </c>
      <c r="J75" s="33">
        <f>H75*0.5</f>
        <v>36117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1548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14256 до 356400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14256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28512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42768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57024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71280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85536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99792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114048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128304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142560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156816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171072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185328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199584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213840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228096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242352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256608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270864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285120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299376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313632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327888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342144</v>
      </c>
      <c r="G103" s="59"/>
      <c r="H103" s="59"/>
      <c r="I103" s="59"/>
      <c r="J103" s="60"/>
    </row>
    <row r="104" spans="1:10" ht="36" customHeight="1" outlineLevel="1" thickBot="1" x14ac:dyDescent="0.3">
      <c r="A104" s="7"/>
      <c r="B104" s="52" t="s">
        <v>295</v>
      </c>
      <c r="C104" s="53"/>
      <c r="D104" s="53"/>
      <c r="E104" s="53"/>
      <c r="F104" s="58">
        <v>356400</v>
      </c>
      <c r="G104" s="59"/>
      <c r="H104" s="59"/>
      <c r="I104" s="59"/>
      <c r="J104" s="60"/>
    </row>
    <row r="105" spans="1:10" ht="36" customHeight="1" thickBot="1" x14ac:dyDescent="0.3">
      <c r="A105" s="7"/>
      <c r="B105" s="70" t="s">
        <v>142</v>
      </c>
      <c r="C105" s="71"/>
      <c r="D105" s="71"/>
      <c r="E105" s="72"/>
      <c r="F105" s="73" t="str">
        <f>"Цена от "&amp;MIN(F106:F115)&amp;" до "&amp;MAX(F106:F115)</f>
        <v>Цена от 1980 до 61740</v>
      </c>
      <c r="G105" s="74"/>
      <c r="H105" s="74"/>
      <c r="I105" s="74"/>
      <c r="J105" s="75"/>
    </row>
    <row r="106" spans="1:10" ht="36" customHeight="1" x14ac:dyDescent="0.25">
      <c r="A106" s="7"/>
      <c r="B106" s="76" t="s">
        <v>143</v>
      </c>
      <c r="C106" s="77"/>
      <c r="D106" s="77"/>
      <c r="E106" s="54"/>
      <c r="F106" s="67">
        <v>8856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210</v>
      </c>
      <c r="C107" s="77"/>
      <c r="D107" s="77"/>
      <c r="E107" s="54"/>
      <c r="F107" s="67">
        <v>2700</v>
      </c>
      <c r="G107" s="68"/>
      <c r="H107" s="68"/>
      <c r="I107" s="68"/>
      <c r="J107" s="69"/>
    </row>
    <row r="108" spans="1:10" ht="36" customHeight="1" x14ac:dyDescent="0.25">
      <c r="A108" s="7"/>
      <c r="B108" s="78" t="s">
        <v>145</v>
      </c>
      <c r="C108" s="79"/>
      <c r="D108" s="79"/>
      <c r="E108" s="36"/>
      <c r="F108" s="80">
        <v>61740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146</v>
      </c>
      <c r="C109" s="77"/>
      <c r="D109" s="77"/>
      <c r="E109" s="54"/>
      <c r="F109" s="67">
        <v>13140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147</v>
      </c>
      <c r="C110" s="77"/>
      <c r="D110" s="77"/>
      <c r="E110" s="54"/>
      <c r="F110" s="67">
        <v>36540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148</v>
      </c>
      <c r="C111" s="77"/>
      <c r="D111" s="77"/>
      <c r="E111" s="54"/>
      <c r="F111" s="67">
        <v>1980</v>
      </c>
      <c r="G111" s="68"/>
      <c r="H111" s="68"/>
      <c r="I111" s="68"/>
      <c r="J111" s="69"/>
    </row>
    <row r="112" spans="1:10" ht="36" customHeight="1" x14ac:dyDescent="0.25">
      <c r="A112" s="7"/>
      <c r="B112" s="76" t="s">
        <v>149</v>
      </c>
      <c r="C112" s="77"/>
      <c r="D112" s="77"/>
      <c r="E112" s="54"/>
      <c r="F112" s="67">
        <v>1980</v>
      </c>
      <c r="G112" s="68"/>
      <c r="H112" s="68"/>
      <c r="I112" s="68"/>
      <c r="J112" s="69"/>
    </row>
    <row r="113" spans="1:10" ht="36" customHeight="1" x14ac:dyDescent="0.25">
      <c r="A113" s="7"/>
      <c r="B113" s="76" t="s">
        <v>150</v>
      </c>
      <c r="C113" s="77"/>
      <c r="D113" s="77"/>
      <c r="E113" s="54"/>
      <c r="F113" s="67">
        <v>3960</v>
      </c>
      <c r="G113" s="68"/>
      <c r="H113" s="68"/>
      <c r="I113" s="68"/>
      <c r="J113" s="69"/>
    </row>
    <row r="114" spans="1:10" ht="36" customHeight="1" x14ac:dyDescent="0.25">
      <c r="A114" s="7"/>
      <c r="B114" s="76" t="s">
        <v>151</v>
      </c>
      <c r="C114" s="77"/>
      <c r="D114" s="77"/>
      <c r="E114" s="54"/>
      <c r="F114" s="67">
        <v>5940</v>
      </c>
      <c r="G114" s="68"/>
      <c r="H114" s="68"/>
      <c r="I114" s="68"/>
      <c r="J114" s="69"/>
    </row>
    <row r="115" spans="1:10" ht="36" customHeight="1" thickBot="1" x14ac:dyDescent="0.3">
      <c r="A115" s="7"/>
      <c r="B115" s="76" t="s">
        <v>152</v>
      </c>
      <c r="C115" s="77"/>
      <c r="D115" s="77"/>
      <c r="E115" s="54"/>
      <c r="F115" s="67">
        <v>41940</v>
      </c>
      <c r="G115" s="68"/>
      <c r="H115" s="68"/>
      <c r="I115" s="68"/>
      <c r="J115" s="69"/>
    </row>
    <row r="116" spans="1:10" ht="21.75" customHeight="1" thickBot="1" x14ac:dyDescent="0.3">
      <c r="A116" s="7"/>
      <c r="B116" s="27"/>
      <c r="C116" s="38"/>
      <c r="D116" s="38"/>
      <c r="E116" s="39"/>
      <c r="F116" s="40" t="s">
        <v>153</v>
      </c>
      <c r="G116" s="41"/>
      <c r="H116" s="41"/>
      <c r="I116" s="41"/>
      <c r="J116" s="42"/>
    </row>
    <row r="117" spans="1:10" ht="36" customHeight="1" thickBot="1" x14ac:dyDescent="0.3">
      <c r="A117" s="7"/>
      <c r="B117" s="76" t="s">
        <v>154</v>
      </c>
      <c r="C117" s="77"/>
      <c r="D117" s="77"/>
      <c r="E117" s="54"/>
      <c r="F117" s="67">
        <v>180</v>
      </c>
      <c r="G117" s="68"/>
      <c r="H117" s="68"/>
      <c r="I117" s="68"/>
      <c r="J117" s="69"/>
    </row>
    <row r="118" spans="1:10" ht="54" customHeight="1" thickBot="1" x14ac:dyDescent="0.3">
      <c r="A118" s="7"/>
      <c r="B118" s="194" t="s">
        <v>211</v>
      </c>
      <c r="C118" s="195"/>
      <c r="D118" s="195"/>
      <c r="E118" s="196"/>
      <c r="F118" s="205" t="str">
        <f>"Цена от "&amp;MIN(F120,F124:F137)&amp;" до "&amp;MAX(F120,F124:F137)</f>
        <v>Цена от 3240 до 787140</v>
      </c>
      <c r="G118" s="206"/>
      <c r="H118" s="206"/>
      <c r="I118" s="206"/>
      <c r="J118" s="207"/>
    </row>
    <row r="119" spans="1:10" ht="24" customHeight="1" thickBot="1" x14ac:dyDescent="0.3">
      <c r="A119" s="7"/>
      <c r="B119" s="27"/>
      <c r="C119" s="38"/>
      <c r="D119" s="38"/>
      <c r="E119" s="39"/>
      <c r="F119" s="40"/>
      <c r="G119" s="41"/>
      <c r="H119" s="41"/>
      <c r="I119" s="41"/>
      <c r="J119" s="42"/>
    </row>
    <row r="120" spans="1:10" ht="36" customHeight="1" x14ac:dyDescent="0.25">
      <c r="A120" s="7"/>
      <c r="B120" s="76" t="s">
        <v>156</v>
      </c>
      <c r="C120" s="77"/>
      <c r="D120" s="77"/>
      <c r="E120" s="54"/>
      <c r="F120" s="67">
        <v>80640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157</v>
      </c>
      <c r="C121" s="77"/>
      <c r="D121" s="77"/>
      <c r="E121" s="54"/>
      <c r="F121" s="67">
        <v>8064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158</v>
      </c>
      <c r="C122" s="77"/>
      <c r="D122" s="77"/>
      <c r="E122" s="54"/>
      <c r="F122" s="67">
        <v>20160</v>
      </c>
      <c r="G122" s="68"/>
      <c r="H122" s="68"/>
      <c r="I122" s="68"/>
      <c r="J122" s="69"/>
    </row>
    <row r="123" spans="1:10" ht="24" customHeight="1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36" customHeight="1" x14ac:dyDescent="0.25">
      <c r="A124" s="7" t="s">
        <v>111</v>
      </c>
      <c r="B124" s="76" t="s">
        <v>159</v>
      </c>
      <c r="C124" s="77"/>
      <c r="D124" s="77"/>
      <c r="E124" s="54"/>
      <c r="F124" s="67">
        <v>115740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52" t="s">
        <v>160</v>
      </c>
      <c r="C125" s="96"/>
      <c r="D125" s="96"/>
      <c r="E125" s="97"/>
      <c r="F125" s="67">
        <v>83340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312</v>
      </c>
      <c r="C126" s="77"/>
      <c r="D126" s="77"/>
      <c r="E126" s="54"/>
      <c r="F126" s="67">
        <v>787140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161</v>
      </c>
      <c r="C127" s="77"/>
      <c r="D127" s="77"/>
      <c r="E127" s="54"/>
      <c r="F127" s="67">
        <v>256140</v>
      </c>
      <c r="G127" s="68"/>
      <c r="H127" s="68"/>
      <c r="I127" s="68"/>
      <c r="J127" s="69"/>
    </row>
    <row r="128" spans="1:10" ht="36" customHeight="1" x14ac:dyDescent="0.25">
      <c r="A128" s="7" t="s">
        <v>111</v>
      </c>
      <c r="B128" s="76" t="s">
        <v>162</v>
      </c>
      <c r="C128" s="77"/>
      <c r="D128" s="77"/>
      <c r="E128" s="54"/>
      <c r="F128" s="67">
        <v>67140</v>
      </c>
      <c r="G128" s="68"/>
      <c r="H128" s="68"/>
      <c r="I128" s="68"/>
      <c r="J128" s="69"/>
    </row>
    <row r="129" spans="1:10" ht="36" customHeight="1" x14ac:dyDescent="0.25">
      <c r="A129" s="7" t="s">
        <v>111</v>
      </c>
      <c r="B129" s="76" t="s">
        <v>163</v>
      </c>
      <c r="C129" s="77"/>
      <c r="D129" s="77"/>
      <c r="E129" s="54"/>
      <c r="F129" s="67">
        <v>80568</v>
      </c>
      <c r="G129" s="68"/>
      <c r="H129" s="68"/>
      <c r="I129" s="68"/>
      <c r="J129" s="69"/>
    </row>
    <row r="130" spans="1:10" ht="36" customHeight="1" x14ac:dyDescent="0.25">
      <c r="A130" s="7" t="s">
        <v>111</v>
      </c>
      <c r="B130" s="76" t="s">
        <v>164</v>
      </c>
      <c r="C130" s="77"/>
      <c r="D130" s="77"/>
      <c r="E130" s="54"/>
      <c r="F130" s="67">
        <v>122940</v>
      </c>
      <c r="G130" s="68"/>
      <c r="H130" s="68"/>
      <c r="I130" s="68"/>
      <c r="J130" s="69"/>
    </row>
    <row r="131" spans="1:10" ht="36" customHeight="1" x14ac:dyDescent="0.25">
      <c r="A131" s="7" t="s">
        <v>111</v>
      </c>
      <c r="B131" s="76" t="s">
        <v>165</v>
      </c>
      <c r="C131" s="77"/>
      <c r="D131" s="77"/>
      <c r="E131" s="54"/>
      <c r="F131" s="67">
        <v>164340</v>
      </c>
      <c r="G131" s="68"/>
      <c r="H131" s="68"/>
      <c r="I131" s="68"/>
      <c r="J131" s="69"/>
    </row>
    <row r="132" spans="1:10" ht="36" customHeight="1" x14ac:dyDescent="0.25">
      <c r="A132" s="7" t="s">
        <v>111</v>
      </c>
      <c r="B132" s="76" t="s">
        <v>166</v>
      </c>
      <c r="C132" s="77"/>
      <c r="D132" s="77"/>
      <c r="E132" s="54"/>
      <c r="F132" s="67">
        <v>268740</v>
      </c>
      <c r="G132" s="68"/>
      <c r="H132" s="68"/>
      <c r="I132" s="68"/>
      <c r="J132" s="69"/>
    </row>
    <row r="133" spans="1:10" ht="36" customHeight="1" x14ac:dyDescent="0.25">
      <c r="A133" s="7"/>
      <c r="B133" s="76" t="s">
        <v>167</v>
      </c>
      <c r="C133" s="77"/>
      <c r="D133" s="77"/>
      <c r="E133" s="54"/>
      <c r="F133" s="67">
        <v>115560</v>
      </c>
      <c r="G133" s="68"/>
      <c r="H133" s="68"/>
      <c r="I133" s="68"/>
      <c r="J133" s="69"/>
    </row>
    <row r="134" spans="1:10" ht="36" customHeight="1" x14ac:dyDescent="0.25">
      <c r="A134" s="7" t="s">
        <v>111</v>
      </c>
      <c r="B134" s="78" t="s">
        <v>168</v>
      </c>
      <c r="C134" s="79"/>
      <c r="D134" s="79"/>
      <c r="E134" s="36"/>
      <c r="F134" s="67">
        <v>3240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169</v>
      </c>
      <c r="C135" s="77"/>
      <c r="D135" s="77"/>
      <c r="E135" s="54"/>
      <c r="F135" s="67">
        <v>54540</v>
      </c>
      <c r="G135" s="68"/>
      <c r="H135" s="68"/>
      <c r="I135" s="68"/>
      <c r="J135" s="69"/>
    </row>
    <row r="136" spans="1:10" ht="36" customHeight="1" x14ac:dyDescent="0.25">
      <c r="B136" s="76" t="s">
        <v>170</v>
      </c>
      <c r="C136" s="77"/>
      <c r="D136" s="77"/>
      <c r="E136" s="54"/>
      <c r="F136" s="67">
        <v>45540</v>
      </c>
      <c r="G136" s="68"/>
      <c r="H136" s="68"/>
      <c r="I136" s="68"/>
      <c r="J136" s="69"/>
    </row>
    <row r="137" spans="1:10" ht="36" customHeight="1" x14ac:dyDescent="0.25">
      <c r="A137" s="7" t="s">
        <v>111</v>
      </c>
      <c r="B137" s="76" t="s">
        <v>172</v>
      </c>
      <c r="C137" s="77"/>
      <c r="D137" s="77"/>
      <c r="E137" s="54"/>
      <c r="F137" s="67">
        <v>59940</v>
      </c>
      <c r="G137" s="68"/>
      <c r="H137" s="68"/>
      <c r="I137" s="68"/>
      <c r="J137" s="69"/>
    </row>
    <row r="138" spans="1:10" ht="37.5" customHeight="1" x14ac:dyDescent="0.25">
      <c r="A138" s="7"/>
      <c r="B138" s="76" t="s">
        <v>173</v>
      </c>
      <c r="C138" s="77"/>
      <c r="D138" s="77"/>
      <c r="E138" s="54"/>
      <c r="F138" s="67">
        <v>8856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174</v>
      </c>
      <c r="C139" s="77"/>
      <c r="D139" s="77"/>
      <c r="E139" s="54"/>
      <c r="F139" s="67">
        <v>75060</v>
      </c>
      <c r="G139" s="68"/>
      <c r="H139" s="68"/>
      <c r="I139" s="68"/>
      <c r="J139" s="69"/>
    </row>
    <row r="140" spans="1:10" ht="36" customHeight="1" x14ac:dyDescent="0.25">
      <c r="A140" s="7"/>
      <c r="B140" s="76" t="s">
        <v>175</v>
      </c>
      <c r="C140" s="77"/>
      <c r="D140" s="77"/>
      <c r="E140" s="53"/>
      <c r="F140" s="67">
        <v>60030</v>
      </c>
      <c r="G140" s="68"/>
      <c r="H140" s="68"/>
      <c r="I140" s="68"/>
      <c r="J140" s="69"/>
    </row>
    <row r="141" spans="1:10" ht="36" customHeight="1" x14ac:dyDescent="0.25">
      <c r="A141" s="7" t="s">
        <v>113</v>
      </c>
      <c r="B141" s="76" t="s">
        <v>176</v>
      </c>
      <c r="C141" s="77"/>
      <c r="D141" s="77"/>
      <c r="E141" s="54"/>
      <c r="F141" s="67">
        <v>197280</v>
      </c>
      <c r="G141" s="68"/>
      <c r="H141" s="68"/>
      <c r="I141" s="68"/>
      <c r="J141" s="69"/>
    </row>
    <row r="142" spans="1:10" ht="36" customHeight="1" x14ac:dyDescent="0.25">
      <c r="A142" s="7" t="s">
        <v>113</v>
      </c>
      <c r="B142" s="76" t="s">
        <v>177</v>
      </c>
      <c r="C142" s="77"/>
      <c r="D142" s="77"/>
      <c r="E142" s="54"/>
      <c r="F142" s="67">
        <v>141840</v>
      </c>
      <c r="G142" s="68"/>
      <c r="H142" s="68"/>
      <c r="I142" s="68"/>
      <c r="J142" s="69"/>
    </row>
    <row r="143" spans="1:10" ht="36" customHeight="1" x14ac:dyDescent="0.25">
      <c r="A143" s="7" t="s">
        <v>113</v>
      </c>
      <c r="B143" s="76" t="s">
        <v>178</v>
      </c>
      <c r="C143" s="77"/>
      <c r="D143" s="77"/>
      <c r="E143" s="54"/>
      <c r="F143" s="67">
        <v>435600</v>
      </c>
      <c r="G143" s="68"/>
      <c r="H143" s="68"/>
      <c r="I143" s="68"/>
      <c r="J143" s="69"/>
    </row>
    <row r="144" spans="1:10" ht="36" customHeight="1" x14ac:dyDescent="0.25">
      <c r="A144" s="7" t="s">
        <v>113</v>
      </c>
      <c r="B144" s="76" t="s">
        <v>179</v>
      </c>
      <c r="C144" s="77"/>
      <c r="D144" s="77"/>
      <c r="E144" s="54"/>
      <c r="F144" s="67">
        <v>114480</v>
      </c>
      <c r="G144" s="68"/>
      <c r="H144" s="68"/>
      <c r="I144" s="68"/>
      <c r="J144" s="69"/>
    </row>
    <row r="145" spans="1:10" ht="36" customHeight="1" x14ac:dyDescent="0.25">
      <c r="A145" s="7" t="s">
        <v>113</v>
      </c>
      <c r="B145" s="84" t="s">
        <v>180</v>
      </c>
      <c r="C145" s="85"/>
      <c r="D145" s="85"/>
      <c r="E145" s="86"/>
      <c r="F145" s="67">
        <v>137376</v>
      </c>
      <c r="G145" s="68"/>
      <c r="H145" s="68"/>
      <c r="I145" s="68"/>
      <c r="J145" s="69"/>
    </row>
    <row r="146" spans="1:10" ht="36" customHeight="1" x14ac:dyDescent="0.25">
      <c r="A146" s="7" t="s">
        <v>113</v>
      </c>
      <c r="B146" s="76" t="s">
        <v>181</v>
      </c>
      <c r="C146" s="77"/>
      <c r="D146" s="77"/>
      <c r="E146" s="54"/>
      <c r="F146" s="67">
        <v>209520</v>
      </c>
      <c r="G146" s="68"/>
      <c r="H146" s="68"/>
      <c r="I146" s="68"/>
      <c r="J146" s="69"/>
    </row>
    <row r="147" spans="1:10" ht="36" customHeight="1" x14ac:dyDescent="0.25">
      <c r="A147" s="7" t="s">
        <v>113</v>
      </c>
      <c r="B147" s="76" t="s">
        <v>182</v>
      </c>
      <c r="C147" s="77"/>
      <c r="D147" s="77"/>
      <c r="E147" s="54"/>
      <c r="F147" s="67">
        <v>280080</v>
      </c>
      <c r="G147" s="68"/>
      <c r="H147" s="68"/>
      <c r="I147" s="68"/>
      <c r="J147" s="69"/>
    </row>
    <row r="148" spans="1:10" ht="36" customHeight="1" x14ac:dyDescent="0.25">
      <c r="A148" s="7" t="s">
        <v>113</v>
      </c>
      <c r="B148" s="76" t="s">
        <v>183</v>
      </c>
      <c r="C148" s="77"/>
      <c r="D148" s="77"/>
      <c r="E148" s="54"/>
      <c r="F148" s="67">
        <v>457200</v>
      </c>
      <c r="G148" s="68"/>
      <c r="H148" s="68"/>
      <c r="I148" s="68"/>
      <c r="J148" s="69"/>
    </row>
    <row r="149" spans="1:10" ht="36" customHeight="1" x14ac:dyDescent="0.25">
      <c r="A149" s="7" t="s">
        <v>113</v>
      </c>
      <c r="B149" s="78" t="s">
        <v>184</v>
      </c>
      <c r="C149" s="79"/>
      <c r="D149" s="79"/>
      <c r="E149" s="36"/>
      <c r="F149" s="67">
        <v>5760</v>
      </c>
      <c r="G149" s="68"/>
      <c r="H149" s="68"/>
      <c r="I149" s="68"/>
      <c r="J149" s="69"/>
    </row>
    <row r="150" spans="1:10" ht="36" customHeight="1" thickBot="1" x14ac:dyDescent="0.3">
      <c r="A150" s="7" t="s">
        <v>113</v>
      </c>
      <c r="B150" s="76" t="s">
        <v>186</v>
      </c>
      <c r="C150" s="77"/>
      <c r="D150" s="77"/>
      <c r="E150" s="54"/>
      <c r="F150" s="67">
        <v>102240</v>
      </c>
      <c r="G150" s="68"/>
      <c r="H150" s="68"/>
      <c r="I150" s="68"/>
      <c r="J150" s="69"/>
    </row>
    <row r="151" spans="1:10" ht="22.5" customHeight="1" x14ac:dyDescent="0.25">
      <c r="A151" s="7" t="s">
        <v>111</v>
      </c>
      <c r="B151" s="104" t="s">
        <v>188</v>
      </c>
      <c r="C151" s="105"/>
      <c r="D151" s="105"/>
      <c r="E151" s="105"/>
      <c r="F151" s="105"/>
      <c r="G151" s="105"/>
      <c r="H151" s="105"/>
      <c r="I151" s="105"/>
      <c r="J151" s="106"/>
    </row>
    <row r="152" spans="1:10" ht="36" customHeight="1" thickBot="1" x14ac:dyDescent="0.3">
      <c r="A152" s="7"/>
      <c r="B152" s="52" t="s">
        <v>171</v>
      </c>
      <c r="C152" s="96"/>
      <c r="D152" s="96"/>
      <c r="E152" s="97"/>
      <c r="F152" s="67">
        <v>40</v>
      </c>
      <c r="G152" s="68"/>
      <c r="H152" s="68"/>
      <c r="I152" s="68"/>
      <c r="J152" s="69"/>
    </row>
    <row r="153" spans="1:10" ht="36" customHeight="1" thickBot="1" x14ac:dyDescent="0.3">
      <c r="A153" s="7"/>
      <c r="B153" s="98" t="s">
        <v>187</v>
      </c>
      <c r="C153" s="99"/>
      <c r="D153" s="99"/>
      <c r="E153" s="100"/>
      <c r="F153" s="101"/>
      <c r="G153" s="102"/>
      <c r="H153" s="102"/>
      <c r="I153" s="102"/>
      <c r="J153" s="103"/>
    </row>
    <row r="154" spans="1:10" ht="36" customHeight="1" thickBot="1" x14ac:dyDescent="0.3">
      <c r="A154" s="7"/>
      <c r="B154" s="167" t="s">
        <v>188</v>
      </c>
      <c r="C154" s="168"/>
      <c r="D154" s="168"/>
      <c r="E154" s="168"/>
      <c r="F154" s="168"/>
      <c r="G154" s="168"/>
      <c r="H154" s="168"/>
      <c r="I154" s="168"/>
      <c r="J154" s="169"/>
    </row>
    <row r="155" spans="1:10" ht="36" customHeight="1" x14ac:dyDescent="0.25">
      <c r="A155" s="7"/>
      <c r="B155" s="107" t="s">
        <v>189</v>
      </c>
      <c r="C155" s="108"/>
      <c r="D155" s="108"/>
      <c r="E155" s="109"/>
      <c r="F155" s="67">
        <v>60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190</v>
      </c>
      <c r="C156" s="77"/>
      <c r="D156" s="77"/>
      <c r="E156" s="54"/>
      <c r="F156" s="67">
        <v>99</v>
      </c>
      <c r="G156" s="68"/>
      <c r="H156" s="68"/>
      <c r="I156" s="68"/>
      <c r="J156" s="69"/>
    </row>
    <row r="157" spans="1:10" ht="36" customHeight="1" thickBot="1" x14ac:dyDescent="0.3">
      <c r="A157" s="7"/>
      <c r="B157" s="76" t="s">
        <v>191</v>
      </c>
      <c r="C157" s="77"/>
      <c r="D157" s="77"/>
      <c r="E157" s="54"/>
      <c r="F157" s="67">
        <v>150</v>
      </c>
      <c r="G157" s="68"/>
      <c r="H157" s="68"/>
      <c r="I157" s="68"/>
      <c r="J157" s="69"/>
    </row>
    <row r="158" spans="1:10" ht="36" customHeight="1" thickBot="1" x14ac:dyDescent="0.3">
      <c r="A158" s="7"/>
      <c r="B158" s="18" t="s">
        <v>192</v>
      </c>
      <c r="C158" s="19"/>
      <c r="D158" s="19"/>
      <c r="E158" s="20"/>
      <c r="F158" s="205"/>
      <c r="G158" s="206"/>
      <c r="H158" s="206"/>
      <c r="I158" s="206"/>
      <c r="J158" s="207"/>
    </row>
    <row r="159" spans="1:10" ht="36" customHeight="1" x14ac:dyDescent="0.25">
      <c r="A159" s="7" t="s">
        <v>111</v>
      </c>
      <c r="B159" s="76" t="s">
        <v>252</v>
      </c>
      <c r="C159" s="77"/>
      <c r="D159" s="77"/>
      <c r="E159" s="54"/>
      <c r="F159" s="67">
        <v>34560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313</v>
      </c>
      <c r="C160" s="77"/>
      <c r="D160" s="77"/>
      <c r="E160" s="54"/>
      <c r="F160" s="67">
        <v>34560</v>
      </c>
      <c r="G160" s="68"/>
      <c r="H160" s="68"/>
      <c r="I160" s="68"/>
      <c r="J160" s="69"/>
    </row>
    <row r="161" spans="1:10" ht="36" customHeight="1" x14ac:dyDescent="0.25">
      <c r="A161" s="7" t="s">
        <v>113</v>
      </c>
      <c r="B161" s="76" t="s">
        <v>314</v>
      </c>
      <c r="C161" s="77"/>
      <c r="D161" s="77"/>
      <c r="E161" s="54"/>
      <c r="F161" s="67">
        <v>59040</v>
      </c>
      <c r="G161" s="68"/>
      <c r="H161" s="68"/>
      <c r="I161" s="68"/>
      <c r="J161" s="69"/>
    </row>
    <row r="162" spans="1:10" ht="36" customHeight="1" x14ac:dyDescent="0.25">
      <c r="A162" s="7" t="s">
        <v>113</v>
      </c>
      <c r="B162" s="76" t="s">
        <v>315</v>
      </c>
      <c r="C162" s="77"/>
      <c r="D162" s="77"/>
      <c r="E162" s="54"/>
      <c r="F162" s="67">
        <v>59040</v>
      </c>
      <c r="G162" s="68"/>
      <c r="H162" s="68"/>
      <c r="I162" s="68"/>
      <c r="J162" s="69"/>
    </row>
    <row r="163" spans="1:10" ht="36" customHeight="1" thickBot="1" x14ac:dyDescent="0.3">
      <c r="A163" s="7"/>
      <c r="B163" s="76" t="s">
        <v>199</v>
      </c>
      <c r="C163" s="77"/>
      <c r="D163" s="77"/>
      <c r="E163" s="54"/>
      <c r="F163" s="67">
        <v>34560</v>
      </c>
      <c r="G163" s="68"/>
      <c r="H163" s="68"/>
      <c r="I163" s="68"/>
      <c r="J163" s="69"/>
    </row>
    <row r="164" spans="1:10" ht="54" customHeight="1" thickBot="1" x14ac:dyDescent="0.3">
      <c r="A164" s="7"/>
      <c r="B164" s="161" t="s">
        <v>200</v>
      </c>
      <c r="C164" s="162"/>
      <c r="D164" s="162"/>
      <c r="E164" s="163"/>
      <c r="F164" s="101"/>
      <c r="G164" s="102"/>
      <c r="H164" s="102"/>
      <c r="I164" s="102"/>
      <c r="J164" s="103"/>
    </row>
    <row r="165" spans="1:10" ht="28.5" customHeight="1" thickBot="1" x14ac:dyDescent="0.3">
      <c r="A165" s="7"/>
      <c r="B165" s="327" t="s">
        <v>188</v>
      </c>
      <c r="C165" s="328"/>
      <c r="D165" s="328"/>
      <c r="E165" s="328"/>
      <c r="F165" s="328"/>
      <c r="G165" s="328"/>
      <c r="H165" s="328"/>
      <c r="I165" s="328"/>
      <c r="J165" s="329"/>
    </row>
    <row r="166" spans="1:10" ht="28.5" customHeight="1" x14ac:dyDescent="0.25">
      <c r="A166" s="7"/>
      <c r="B166" s="78" t="s">
        <v>201</v>
      </c>
      <c r="C166" s="79"/>
      <c r="D166" s="79"/>
      <c r="E166" s="36"/>
      <c r="F166" s="80">
        <v>90</v>
      </c>
      <c r="G166" s="81"/>
      <c r="H166" s="81"/>
      <c r="I166" s="81"/>
      <c r="J166" s="82"/>
    </row>
    <row r="167" spans="1:10" ht="28.5" customHeight="1" x14ac:dyDescent="0.25">
      <c r="A167" s="7"/>
      <c r="B167" s="76" t="s">
        <v>202</v>
      </c>
      <c r="C167" s="77"/>
      <c r="D167" s="77"/>
      <c r="E167" s="54"/>
      <c r="F167" s="67">
        <v>60</v>
      </c>
      <c r="G167" s="68"/>
      <c r="H167" s="68"/>
      <c r="I167" s="68"/>
      <c r="J167" s="69"/>
    </row>
    <row r="168" spans="1:10" ht="28.5" customHeight="1" x14ac:dyDescent="0.25">
      <c r="A168" s="7"/>
      <c r="B168" s="76" t="s">
        <v>203</v>
      </c>
      <c r="C168" s="77"/>
      <c r="D168" s="77"/>
      <c r="E168" s="54"/>
      <c r="F168" s="67">
        <v>60</v>
      </c>
      <c r="G168" s="68"/>
      <c r="H168" s="68"/>
      <c r="I168" s="68"/>
      <c r="J168" s="69"/>
    </row>
    <row r="169" spans="1:10" ht="28.5" customHeight="1" x14ac:dyDescent="0.25">
      <c r="A169" s="7"/>
      <c r="B169" s="76" t="s">
        <v>204</v>
      </c>
      <c r="C169" s="77"/>
      <c r="D169" s="77"/>
      <c r="E169" s="54"/>
      <c r="F169" s="67">
        <v>90</v>
      </c>
      <c r="G169" s="68"/>
      <c r="H169" s="68"/>
      <c r="I169" s="68"/>
      <c r="J169" s="69"/>
    </row>
    <row r="170" spans="1:10" ht="28.5" customHeight="1" thickBot="1" x14ac:dyDescent="0.3">
      <c r="A170" s="7"/>
      <c r="B170" s="76" t="s">
        <v>205</v>
      </c>
      <c r="C170" s="77"/>
      <c r="D170" s="77"/>
      <c r="E170" s="54"/>
      <c r="F170" s="67">
        <v>90</v>
      </c>
      <c r="G170" s="68"/>
      <c r="H170" s="68"/>
      <c r="I170" s="68"/>
      <c r="J170" s="69"/>
    </row>
    <row r="171" spans="1:10" ht="24" customHeight="1" thickBot="1" x14ac:dyDescent="0.3">
      <c r="A171" s="7" t="s">
        <v>111</v>
      </c>
      <c r="B171" s="27"/>
      <c r="C171" s="38"/>
      <c r="D171" s="38"/>
      <c r="E171" s="39"/>
      <c r="F171" s="40"/>
      <c r="G171" s="41"/>
      <c r="H171" s="41"/>
      <c r="I171" s="41"/>
      <c r="J171" s="42"/>
    </row>
    <row r="172" spans="1:10" ht="18" customHeight="1" x14ac:dyDescent="0.25">
      <c r="A172" s="7"/>
      <c r="B172" s="121"/>
      <c r="C172" s="122"/>
      <c r="D172" s="122"/>
      <c r="E172" s="122"/>
      <c r="F172" s="123"/>
      <c r="G172" s="123"/>
      <c r="H172" s="123"/>
      <c r="I172" s="123"/>
      <c r="J172" s="123"/>
    </row>
    <row r="173" spans="1:10" ht="67.5" customHeight="1" x14ac:dyDescent="0.25">
      <c r="A173" s="7"/>
      <c r="B173" s="124" t="s">
        <v>480</v>
      </c>
      <c r="C173" s="124"/>
      <c r="D173" s="124"/>
      <c r="E173" s="124"/>
      <c r="F173" s="124"/>
      <c r="G173" s="124"/>
      <c r="H173" s="124"/>
      <c r="I173" s="124"/>
      <c r="J173" s="124"/>
    </row>
    <row r="174" spans="1:10" ht="27" customHeight="1" x14ac:dyDescent="0.25">
      <c r="A174" s="7" t="s">
        <v>113</v>
      </c>
      <c r="B174" s="126" t="s">
        <v>208</v>
      </c>
      <c r="C174" s="126"/>
      <c r="D174" s="126"/>
      <c r="E174" s="126"/>
      <c r="F174" s="126"/>
      <c r="G174" s="126"/>
      <c r="H174" s="126"/>
      <c r="I174" s="126"/>
      <c r="J174" s="126"/>
    </row>
    <row r="175" spans="1:10" s="172" customFormat="1" ht="20.100000000000001" customHeight="1" x14ac:dyDescent="0.25">
      <c r="B175" s="388"/>
      <c r="F175" s="389"/>
      <c r="G175" s="389"/>
      <c r="H175" s="389"/>
      <c r="I175" s="389"/>
      <c r="J175" s="389"/>
    </row>
    <row r="176" spans="1:10" s="239" customFormat="1" ht="36" customHeight="1" thickBot="1" x14ac:dyDescent="0.3">
      <c r="B176" s="240" t="s">
        <v>242</v>
      </c>
      <c r="C176" s="240"/>
      <c r="D176" s="240"/>
      <c r="E176" s="240"/>
      <c r="F176" s="240"/>
      <c r="G176" s="240"/>
      <c r="H176" s="240"/>
      <c r="I176" s="240"/>
    </row>
    <row r="177" spans="1:10" s="129" customFormat="1" ht="36" customHeight="1" thickBot="1" x14ac:dyDescent="0.3">
      <c r="B177" s="241" t="s">
        <v>243</v>
      </c>
      <c r="C177" s="242"/>
      <c r="D177" s="242"/>
      <c r="E177" s="242"/>
      <c r="F177" s="242"/>
      <c r="G177" s="242"/>
      <c r="H177" s="242"/>
      <c r="I177" s="243"/>
    </row>
    <row r="178" spans="1:10" ht="81" customHeight="1" thickBot="1" x14ac:dyDescent="0.3">
      <c r="B178" s="400" t="s">
        <v>244</v>
      </c>
      <c r="C178" s="401"/>
      <c r="D178" s="402" t="s">
        <v>245</v>
      </c>
      <c r="E178" s="403"/>
      <c r="F178" s="404"/>
      <c r="G178" s="247" t="s">
        <v>246</v>
      </c>
      <c r="H178" s="247"/>
      <c r="I178" s="248"/>
      <c r="J178" s="9"/>
    </row>
    <row r="179" spans="1:10" ht="36" customHeight="1" x14ac:dyDescent="0.25">
      <c r="B179" s="249" t="s">
        <v>247</v>
      </c>
      <c r="C179" s="250"/>
      <c r="D179" s="251" t="s">
        <v>248</v>
      </c>
      <c r="E179" s="251"/>
      <c r="F179" s="251"/>
      <c r="G179" s="252">
        <v>2190</v>
      </c>
      <c r="H179" s="251"/>
      <c r="I179" s="253"/>
      <c r="J179" s="9"/>
    </row>
    <row r="180" spans="1:10" ht="36" customHeight="1" x14ac:dyDescent="0.25">
      <c r="B180" s="254" t="s">
        <v>249</v>
      </c>
      <c r="C180" s="255"/>
      <c r="D180" s="256"/>
      <c r="E180" s="256"/>
      <c r="F180" s="256"/>
      <c r="G180" s="257">
        <v>1590</v>
      </c>
      <c r="H180" s="256"/>
      <c r="I180" s="258"/>
      <c r="J180" s="9"/>
    </row>
    <row r="181" spans="1:10" ht="36" customHeight="1" x14ac:dyDescent="0.25">
      <c r="B181" s="254" t="s">
        <v>250</v>
      </c>
      <c r="C181" s="255"/>
      <c r="D181" s="256"/>
      <c r="E181" s="256"/>
      <c r="F181" s="256"/>
      <c r="G181" s="257">
        <v>1440</v>
      </c>
      <c r="H181" s="256"/>
      <c r="I181" s="258"/>
      <c r="J181" s="9"/>
    </row>
    <row r="182" spans="1:10" ht="54" customHeight="1" x14ac:dyDescent="0.25">
      <c r="B182" s="254" t="s">
        <v>251</v>
      </c>
      <c r="C182" s="255"/>
      <c r="D182" s="256"/>
      <c r="E182" s="256"/>
      <c r="F182" s="256"/>
      <c r="G182" s="257">
        <v>1290</v>
      </c>
      <c r="H182" s="256"/>
      <c r="I182" s="258"/>
      <c r="J182" s="9"/>
    </row>
    <row r="183" spans="1:10" ht="25.5" customHeight="1" x14ac:dyDescent="0.25">
      <c r="B183" s="341"/>
      <c r="C183" s="341"/>
      <c r="D183" s="342"/>
      <c r="E183" s="342"/>
      <c r="F183" s="342"/>
      <c r="G183" s="343"/>
      <c r="H183" s="342"/>
      <c r="I183" s="342"/>
      <c r="J183" s="9"/>
    </row>
    <row r="184" spans="1:10" ht="40.5" customHeight="1" x14ac:dyDescent="0.25">
      <c r="A184" s="7"/>
      <c r="B184" s="128" t="s">
        <v>209</v>
      </c>
      <c r="C184" s="128"/>
      <c r="D184" s="128"/>
      <c r="E184" s="128"/>
      <c r="F184" s="128"/>
      <c r="G184" s="128"/>
      <c r="H184" s="128"/>
      <c r="I184" s="128"/>
      <c r="J184" s="128"/>
    </row>
    <row r="185" spans="1:10" ht="23.25" x14ac:dyDescent="0.25">
      <c r="A185" s="344" t="s">
        <v>320</v>
      </c>
      <c r="B185" s="344"/>
      <c r="C185" s="344"/>
      <c r="D185" s="344"/>
      <c r="E185" s="344"/>
      <c r="F185" s="344"/>
      <c r="G185" s="344"/>
      <c r="H185" s="344"/>
      <c r="I185" s="9"/>
      <c r="J185" s="9"/>
    </row>
    <row r="186" spans="1:10" ht="25.5" x14ac:dyDescent="0.35">
      <c r="A186" s="345" t="s">
        <v>321</v>
      </c>
      <c r="B186" s="345"/>
      <c r="C186" s="345"/>
      <c r="D186" s="345"/>
      <c r="E186" s="346" t="s">
        <v>322</v>
      </c>
      <c r="F186" s="347"/>
      <c r="G186" s="347"/>
      <c r="H186" s="9"/>
      <c r="I186" s="9"/>
      <c r="J186" s="9"/>
    </row>
    <row r="187" spans="1:10" ht="25.5" x14ac:dyDescent="0.35">
      <c r="A187" s="348" t="s">
        <v>323</v>
      </c>
      <c r="B187" s="348"/>
      <c r="C187" s="348"/>
      <c r="D187" s="348"/>
      <c r="E187" s="349">
        <v>1</v>
      </c>
      <c r="F187" s="347"/>
      <c r="G187" s="347"/>
      <c r="H187" s="9"/>
      <c r="I187" s="9"/>
      <c r="J187" s="9"/>
    </row>
    <row r="188" spans="1:10" ht="25.5" x14ac:dyDescent="0.35">
      <c r="A188" s="348">
        <v>2</v>
      </c>
      <c r="B188" s="348"/>
      <c r="C188" s="348"/>
      <c r="D188" s="348"/>
      <c r="E188" s="350">
        <v>1.1000000000000001</v>
      </c>
      <c r="F188" s="347"/>
      <c r="G188" s="347"/>
      <c r="H188" s="9"/>
      <c r="I188" s="9"/>
      <c r="J188" s="9"/>
    </row>
    <row r="189" spans="1:10" ht="25.5" x14ac:dyDescent="0.35">
      <c r="A189" s="348">
        <v>3</v>
      </c>
      <c r="B189" s="348"/>
      <c r="C189" s="348"/>
      <c r="D189" s="348"/>
      <c r="E189" s="350">
        <v>1.2</v>
      </c>
      <c r="F189" s="347"/>
      <c r="G189" s="347"/>
      <c r="H189" s="9"/>
      <c r="I189" s="9"/>
      <c r="J189" s="9"/>
    </row>
    <row r="190" spans="1:10" ht="25.5" x14ac:dyDescent="0.35">
      <c r="A190" s="348" t="s">
        <v>324</v>
      </c>
      <c r="B190" s="348"/>
      <c r="C190" s="348"/>
      <c r="D190" s="348"/>
      <c r="E190" s="350">
        <v>1.25</v>
      </c>
      <c r="F190" s="347"/>
      <c r="G190" s="347"/>
      <c r="H190" s="9"/>
      <c r="I190" s="9"/>
      <c r="J190" s="9"/>
    </row>
    <row r="191" spans="1:10" ht="25.5" x14ac:dyDescent="0.35">
      <c r="A191" s="348" t="s">
        <v>325</v>
      </c>
      <c r="B191" s="348"/>
      <c r="C191" s="348"/>
      <c r="D191" s="348"/>
      <c r="E191" s="350">
        <v>1.3</v>
      </c>
      <c r="F191" s="347"/>
      <c r="G191" s="347"/>
      <c r="H191" s="9"/>
      <c r="I191" s="9"/>
      <c r="J191" s="9"/>
    </row>
    <row r="192" spans="1:10" ht="25.5" x14ac:dyDescent="0.35">
      <c r="A192" s="348" t="s">
        <v>326</v>
      </c>
      <c r="B192" s="348"/>
      <c r="C192" s="348"/>
      <c r="D192" s="348"/>
      <c r="E192" s="350">
        <v>1.35</v>
      </c>
      <c r="F192" s="347"/>
      <c r="G192" s="347"/>
      <c r="H192" s="9"/>
      <c r="I192" s="9"/>
      <c r="J192" s="9"/>
    </row>
    <row r="193" spans="1:10" ht="25.5" x14ac:dyDescent="0.35">
      <c r="A193" s="348" t="s">
        <v>327</v>
      </c>
      <c r="B193" s="348"/>
      <c r="C193" s="348"/>
      <c r="D193" s="348"/>
      <c r="E193" s="350">
        <v>1.4</v>
      </c>
      <c r="F193" s="347"/>
      <c r="G193" s="347"/>
      <c r="H193" s="9"/>
      <c r="I193" s="9"/>
      <c r="J193" s="9"/>
    </row>
    <row r="194" spans="1:10" ht="25.5" x14ac:dyDescent="0.35">
      <c r="A194" s="348" t="s">
        <v>328</v>
      </c>
      <c r="B194" s="348"/>
      <c r="C194" s="348"/>
      <c r="D194" s="348"/>
      <c r="E194" s="350">
        <v>1.45</v>
      </c>
      <c r="F194" s="347"/>
      <c r="G194" s="347"/>
      <c r="H194" s="9"/>
      <c r="I194" s="9"/>
      <c r="J194" s="9"/>
    </row>
    <row r="195" spans="1:10" ht="25.5" x14ac:dyDescent="0.35">
      <c r="A195" s="348" t="s">
        <v>329</v>
      </c>
      <c r="B195" s="348"/>
      <c r="C195" s="348"/>
      <c r="D195" s="348"/>
      <c r="E195" s="350">
        <v>1.5</v>
      </c>
      <c r="F195" s="347"/>
      <c r="G195" s="347"/>
      <c r="H195" s="9"/>
      <c r="I195" s="9"/>
      <c r="J195" s="9"/>
    </row>
    <row r="196" spans="1:10" ht="25.5" x14ac:dyDescent="0.35">
      <c r="A196" s="348" t="s">
        <v>330</v>
      </c>
      <c r="B196" s="348"/>
      <c r="C196" s="348"/>
      <c r="D196" s="348"/>
      <c r="E196" s="350">
        <v>2</v>
      </c>
      <c r="F196" s="347"/>
      <c r="G196" s="347"/>
      <c r="H196" s="9"/>
      <c r="I196" s="9"/>
      <c r="J196" s="9"/>
    </row>
    <row r="197" spans="1:10" ht="53.25" customHeight="1" x14ac:dyDescent="0.25">
      <c r="A197" s="351" t="s">
        <v>331</v>
      </c>
      <c r="B197" s="351"/>
      <c r="C197" s="351"/>
      <c r="D197" s="351"/>
      <c r="E197" s="351"/>
      <c r="F197" s="351"/>
      <c r="G197" s="351"/>
      <c r="H197" s="351"/>
      <c r="I197" s="9"/>
      <c r="J197" s="9"/>
    </row>
  </sheetData>
  <sheetProtection selectLockedCells="1" selectUnlockedCells="1"/>
  <mergeCells count="354">
    <mergeCell ref="A194:D194"/>
    <mergeCell ref="A195:D195"/>
    <mergeCell ref="A196:D196"/>
    <mergeCell ref="A197:H197"/>
    <mergeCell ref="A188:D188"/>
    <mergeCell ref="A189:D189"/>
    <mergeCell ref="A190:D190"/>
    <mergeCell ref="A191:D191"/>
    <mergeCell ref="A192:D192"/>
    <mergeCell ref="A193:D193"/>
    <mergeCell ref="B182:C182"/>
    <mergeCell ref="G182:I182"/>
    <mergeCell ref="B184:J184"/>
    <mergeCell ref="A185:H185"/>
    <mergeCell ref="A186:D186"/>
    <mergeCell ref="A187:D187"/>
    <mergeCell ref="B178:C178"/>
    <mergeCell ref="D178:F178"/>
    <mergeCell ref="G178:I178"/>
    <mergeCell ref="B179:C179"/>
    <mergeCell ref="D179:F182"/>
    <mergeCell ref="G179:I179"/>
    <mergeCell ref="B180:C180"/>
    <mergeCell ref="G180:I180"/>
    <mergeCell ref="B181:C181"/>
    <mergeCell ref="G181:I181"/>
    <mergeCell ref="B171:E171"/>
    <mergeCell ref="F171:J171"/>
    <mergeCell ref="B173:J173"/>
    <mergeCell ref="B174:J174"/>
    <mergeCell ref="B176:I176"/>
    <mergeCell ref="B177:I177"/>
    <mergeCell ref="B168:E168"/>
    <mergeCell ref="F168:J168"/>
    <mergeCell ref="B169:E169"/>
    <mergeCell ref="F169:J169"/>
    <mergeCell ref="B170:E170"/>
    <mergeCell ref="F170:J170"/>
    <mergeCell ref="B164:E164"/>
    <mergeCell ref="F164:J164"/>
    <mergeCell ref="B165:J165"/>
    <mergeCell ref="B166:E166"/>
    <mergeCell ref="F166:J166"/>
    <mergeCell ref="B167:E167"/>
    <mergeCell ref="F167:J167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4:J154"/>
    <mergeCell ref="B155:E155"/>
    <mergeCell ref="F155:J155"/>
    <mergeCell ref="B156:E156"/>
    <mergeCell ref="F156:J156"/>
    <mergeCell ref="B157:E157"/>
    <mergeCell ref="F157:J157"/>
    <mergeCell ref="B150:E150"/>
    <mergeCell ref="F150:J150"/>
    <mergeCell ref="B151:J151"/>
    <mergeCell ref="B152:E152"/>
    <mergeCell ref="F152:J152"/>
    <mergeCell ref="F153:J153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9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30974.399999999998</v>
      </c>
      <c r="G8" s="33">
        <f>H8*1.1</f>
        <v>28393.200000000001</v>
      </c>
      <c r="H8" s="33">
        <v>25812</v>
      </c>
      <c r="I8" s="33">
        <f>H8*0.75</f>
        <v>19359</v>
      </c>
      <c r="J8" s="33">
        <f>H8*0.5</f>
        <v>12906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43372.799999999996</v>
      </c>
      <c r="G9" s="37">
        <f>H9*1.1</f>
        <v>39758.400000000001</v>
      </c>
      <c r="H9" s="37">
        <v>36144</v>
      </c>
      <c r="I9" s="37">
        <f>H9*0.75</f>
        <v>27108</v>
      </c>
      <c r="J9" s="37">
        <f>H9*0.5</f>
        <v>18072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35337.599999999999</v>
      </c>
      <c r="G11" s="33">
        <f>H11*1.1</f>
        <v>32392.800000000003</v>
      </c>
      <c r="H11" s="33">
        <v>29448</v>
      </c>
      <c r="I11" s="33">
        <f>H11*0.75</f>
        <v>22086</v>
      </c>
      <c r="J11" s="33">
        <f>H11*0.5</f>
        <v>14724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49507.199999999997</v>
      </c>
      <c r="G12" s="37">
        <f>H12*1.1</f>
        <v>45381.600000000006</v>
      </c>
      <c r="H12" s="37">
        <v>41256</v>
      </c>
      <c r="I12" s="37">
        <f>H12*0.75</f>
        <v>30942</v>
      </c>
      <c r="J12" s="37">
        <f>H12*0.5</f>
        <v>20628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8172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11520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576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864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792 до 26928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3312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792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10296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3564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7092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1548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4644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26928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3312 до 63720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13824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12744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34704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27144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32572.800000000003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14580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12744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63720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23400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3312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11700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7920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36000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12744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3312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19800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19440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18000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48960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38160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45792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20880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18000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89280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50400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18000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24192</v>
      </c>
      <c r="G94" s="212">
        <f>H94*1.1</f>
        <v>22176</v>
      </c>
      <c r="H94" s="212">
        <v>20160</v>
      </c>
      <c r="I94" s="212">
        <f>H94*0.75</f>
        <v>15120</v>
      </c>
      <c r="J94" s="213">
        <f>H94*0.5</f>
        <v>10080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17136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6372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34560</v>
      </c>
      <c r="G97" s="212">
        <f>H97*1.1</f>
        <v>31680.000000000004</v>
      </c>
      <c r="H97" s="212">
        <v>28800</v>
      </c>
      <c r="I97" s="212">
        <f>H97*0.75</f>
        <v>21600</v>
      </c>
      <c r="J97" s="213">
        <f>H97*0.5</f>
        <v>14400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24480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20160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7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5" sqref="A55:XFD56"/>
    </sheetView>
  </sheetViews>
  <sheetFormatPr defaultColWidth="9.140625" defaultRowHeight="12.75" outlineLevelRow="1" x14ac:dyDescent="0.25"/>
  <cols>
    <col min="1" max="1" width="33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59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49464</v>
      </c>
      <c r="G8" s="33">
        <f>H8*1.1</f>
        <v>45342.000000000007</v>
      </c>
      <c r="H8" s="33">
        <v>41220</v>
      </c>
      <c r="I8" s="33">
        <f>H8*0.75</f>
        <v>30915</v>
      </c>
      <c r="J8" s="33">
        <f>H8*0.5</f>
        <v>20610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69292.800000000003</v>
      </c>
      <c r="G9" s="37">
        <f>H9*1.1</f>
        <v>63518.400000000009</v>
      </c>
      <c r="H9" s="37">
        <v>57744</v>
      </c>
      <c r="I9" s="37">
        <f>H9*0.75</f>
        <v>43308</v>
      </c>
      <c r="J9" s="37">
        <f>H9*0.5</f>
        <v>28872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51840</v>
      </c>
      <c r="G11" s="33">
        <f>H11*1.1</f>
        <v>47520.000000000007</v>
      </c>
      <c r="H11" s="33">
        <v>43200</v>
      </c>
      <c r="I11" s="33">
        <f>H11*0.75</f>
        <v>32400</v>
      </c>
      <c r="J11" s="33">
        <f>H11*0.5</f>
        <v>21600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72576</v>
      </c>
      <c r="G12" s="37">
        <f>H12*1.1</f>
        <v>66528</v>
      </c>
      <c r="H12" s="37">
        <v>60480</v>
      </c>
      <c r="I12" s="37">
        <f>H12*0.75</f>
        <v>45360</v>
      </c>
      <c r="J12" s="37">
        <f>H12*0.5</f>
        <v>30240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1548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x14ac:dyDescent="0.25">
      <c r="A20" s="7"/>
      <c r="B20" s="52" t="s">
        <v>364</v>
      </c>
      <c r="C20" s="53"/>
      <c r="D20" s="53"/>
      <c r="E20" s="54"/>
      <c r="F20" s="43">
        <v>27000</v>
      </c>
      <c r="G20" s="44"/>
      <c r="H20" s="44"/>
      <c r="I20" s="44"/>
      <c r="J20" s="45"/>
    </row>
    <row r="21" spans="1:10" ht="36" customHeight="1" thickBot="1" x14ac:dyDescent="0.3">
      <c r="A21" s="7"/>
      <c r="B21" s="52" t="s">
        <v>365</v>
      </c>
      <c r="C21" s="53"/>
      <c r="D21" s="53"/>
      <c r="E21" s="54"/>
      <c r="F21" s="49">
        <v>2520</v>
      </c>
      <c r="G21" s="50"/>
      <c r="H21" s="50"/>
      <c r="I21" s="50"/>
      <c r="J21" s="51"/>
    </row>
    <row r="22" spans="1:10" ht="24" thickBot="1" x14ac:dyDescent="0.3">
      <c r="A22" s="7"/>
      <c r="B22" s="27"/>
      <c r="C22" s="38"/>
      <c r="D22" s="38"/>
      <c r="E22" s="39"/>
      <c r="F22" s="40"/>
      <c r="G22" s="41"/>
      <c r="H22" s="41"/>
      <c r="I22" s="41"/>
      <c r="J22" s="42"/>
    </row>
    <row r="23" spans="1:10" ht="36" customHeight="1" thickBot="1" x14ac:dyDescent="0.3">
      <c r="A23" s="7"/>
      <c r="B23" s="61" t="s">
        <v>121</v>
      </c>
      <c r="C23" s="62"/>
      <c r="D23" s="62"/>
      <c r="E23" s="63"/>
      <c r="F23" s="64" t="str">
        <f>"Цена от "&amp;MIN($F$24:F43)&amp;" до "&amp;MAX($F$24:F43)</f>
        <v>Цена от 10800 до 216000</v>
      </c>
      <c r="G23" s="65"/>
      <c r="H23" s="65"/>
      <c r="I23" s="65"/>
      <c r="J23" s="66"/>
    </row>
    <row r="24" spans="1:10" ht="36" customHeight="1" outlineLevel="1" x14ac:dyDescent="0.25">
      <c r="A24" s="7"/>
      <c r="B24" s="52" t="s">
        <v>122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123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124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125</v>
      </c>
      <c r="C27" s="53"/>
      <c r="D27" s="53"/>
      <c r="E27" s="54"/>
      <c r="F27" s="67">
        <v>43200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126</v>
      </c>
      <c r="C28" s="53"/>
      <c r="D28" s="53"/>
      <c r="E28" s="54"/>
      <c r="F28" s="67">
        <v>54000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127</v>
      </c>
      <c r="C29" s="53"/>
      <c r="D29" s="53"/>
      <c r="E29" s="54"/>
      <c r="F29" s="67">
        <v>64800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128</v>
      </c>
      <c r="C30" s="53"/>
      <c r="D30" s="53"/>
      <c r="E30" s="54"/>
      <c r="F30" s="67">
        <v>75600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129</v>
      </c>
      <c r="C31" s="53"/>
      <c r="D31" s="53"/>
      <c r="E31" s="54"/>
      <c r="F31" s="67">
        <v>86400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130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131</v>
      </c>
      <c r="C33" s="53"/>
      <c r="D33" s="53"/>
      <c r="E33" s="54"/>
      <c r="F33" s="67">
        <v>108000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132</v>
      </c>
      <c r="C34" s="53"/>
      <c r="D34" s="53"/>
      <c r="E34" s="54"/>
      <c r="F34" s="67">
        <v>118800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133</v>
      </c>
      <c r="C35" s="53"/>
      <c r="D35" s="53"/>
      <c r="E35" s="54"/>
      <c r="F35" s="67">
        <v>129600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134</v>
      </c>
      <c r="C36" s="53"/>
      <c r="D36" s="53"/>
      <c r="E36" s="54"/>
      <c r="F36" s="67">
        <v>140400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135</v>
      </c>
      <c r="C37" s="53"/>
      <c r="D37" s="53"/>
      <c r="E37" s="54"/>
      <c r="F37" s="67">
        <v>151200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136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137</v>
      </c>
      <c r="C39" s="53"/>
      <c r="D39" s="53"/>
      <c r="E39" s="54"/>
      <c r="F39" s="67">
        <v>172800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138</v>
      </c>
      <c r="C40" s="53"/>
      <c r="D40" s="53"/>
      <c r="E40" s="54"/>
      <c r="F40" s="67">
        <v>183600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139</v>
      </c>
      <c r="C41" s="53"/>
      <c r="D41" s="53"/>
      <c r="E41" s="54"/>
      <c r="F41" s="67">
        <v>194400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140</v>
      </c>
      <c r="C42" s="53"/>
      <c r="D42" s="53"/>
      <c r="E42" s="54"/>
      <c r="F42" s="67">
        <v>205200</v>
      </c>
      <c r="G42" s="68"/>
      <c r="H42" s="68"/>
      <c r="I42" s="68"/>
      <c r="J42" s="69"/>
    </row>
    <row r="43" spans="1:10" ht="36" customHeight="1" outlineLevel="1" thickBot="1" x14ac:dyDescent="0.3">
      <c r="A43" s="7"/>
      <c r="B43" s="52" t="s">
        <v>141</v>
      </c>
      <c r="C43" s="53"/>
      <c r="D43" s="53"/>
      <c r="E43" s="54"/>
      <c r="F43" s="67">
        <v>216000</v>
      </c>
      <c r="G43" s="68"/>
      <c r="H43" s="68"/>
      <c r="I43" s="68"/>
      <c r="J43" s="69"/>
    </row>
    <row r="44" spans="1:10" ht="36" customHeight="1" thickBot="1" x14ac:dyDescent="0.3">
      <c r="A44" s="7"/>
      <c r="B44" s="70" t="s">
        <v>142</v>
      </c>
      <c r="C44" s="71"/>
      <c r="D44" s="71"/>
      <c r="E44" s="72"/>
      <c r="F44" s="73" t="str">
        <f>"Цена от "&amp;MIN(F45:F54)&amp;" до "&amp;MAX(F45:F54)</f>
        <v>Цена от 1512 до 18000</v>
      </c>
      <c r="G44" s="74"/>
      <c r="H44" s="74"/>
      <c r="I44" s="74"/>
      <c r="J44" s="75"/>
    </row>
    <row r="45" spans="1:10" ht="36" customHeight="1" x14ac:dyDescent="0.25">
      <c r="A45" s="7"/>
      <c r="B45" s="76" t="s">
        <v>143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210</v>
      </c>
      <c r="C46" s="77"/>
      <c r="D46" s="77"/>
      <c r="E46" s="54"/>
      <c r="F46" s="67">
        <v>3060</v>
      </c>
      <c r="G46" s="68"/>
      <c r="H46" s="68"/>
      <c r="I46" s="68"/>
      <c r="J46" s="69"/>
    </row>
    <row r="47" spans="1:10" ht="36" customHeight="1" x14ac:dyDescent="0.25">
      <c r="A47" s="7"/>
      <c r="B47" s="78" t="s">
        <v>145</v>
      </c>
      <c r="C47" s="79"/>
      <c r="D47" s="79"/>
      <c r="E47" s="36"/>
      <c r="F47" s="80">
        <v>18000</v>
      </c>
      <c r="G47" s="81"/>
      <c r="H47" s="81"/>
      <c r="I47" s="81"/>
      <c r="J47" s="82"/>
    </row>
    <row r="48" spans="1:10" ht="36" customHeight="1" x14ac:dyDescent="0.25">
      <c r="A48" s="7"/>
      <c r="B48" s="76" t="s">
        <v>146</v>
      </c>
      <c r="C48" s="77"/>
      <c r="D48" s="77"/>
      <c r="E48" s="54"/>
      <c r="F48" s="67">
        <v>6048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147</v>
      </c>
      <c r="C49" s="77"/>
      <c r="D49" s="77"/>
      <c r="E49" s="54"/>
      <c r="F49" s="67">
        <v>12096</v>
      </c>
      <c r="G49" s="68"/>
      <c r="H49" s="68"/>
      <c r="I49" s="68"/>
      <c r="J49" s="69"/>
    </row>
    <row r="50" spans="1:10" ht="36" customHeight="1" x14ac:dyDescent="0.25">
      <c r="A50" s="7"/>
      <c r="B50" s="76" t="s">
        <v>148</v>
      </c>
      <c r="C50" s="77"/>
      <c r="D50" s="77"/>
      <c r="E50" s="54"/>
      <c r="F50" s="67">
        <v>1512</v>
      </c>
      <c r="G50" s="68"/>
      <c r="H50" s="68"/>
      <c r="I50" s="68"/>
      <c r="J50" s="69"/>
    </row>
    <row r="51" spans="1:10" ht="36" customHeight="1" x14ac:dyDescent="0.25">
      <c r="A51" s="7"/>
      <c r="B51" s="76" t="s">
        <v>149</v>
      </c>
      <c r="C51" s="77"/>
      <c r="D51" s="77"/>
      <c r="E51" s="54"/>
      <c r="F51" s="67">
        <v>1512</v>
      </c>
      <c r="G51" s="68"/>
      <c r="H51" s="68"/>
      <c r="I51" s="68"/>
      <c r="J51" s="69"/>
    </row>
    <row r="52" spans="1:10" ht="36" customHeight="1" x14ac:dyDescent="0.25">
      <c r="A52" s="7"/>
      <c r="B52" s="76" t="s">
        <v>150</v>
      </c>
      <c r="C52" s="77"/>
      <c r="D52" s="77"/>
      <c r="E52" s="54"/>
      <c r="F52" s="67">
        <v>3024</v>
      </c>
      <c r="G52" s="68"/>
      <c r="H52" s="68"/>
      <c r="I52" s="68"/>
      <c r="J52" s="69"/>
    </row>
    <row r="53" spans="1:10" ht="36" customHeight="1" x14ac:dyDescent="0.25">
      <c r="A53" s="7"/>
      <c r="B53" s="76" t="s">
        <v>151</v>
      </c>
      <c r="C53" s="77"/>
      <c r="D53" s="77"/>
      <c r="E53" s="54"/>
      <c r="F53" s="67">
        <v>4536</v>
      </c>
      <c r="G53" s="68"/>
      <c r="H53" s="68"/>
      <c r="I53" s="68"/>
      <c r="J53" s="69"/>
    </row>
    <row r="54" spans="1:10" ht="36" customHeight="1" thickBot="1" x14ac:dyDescent="0.3">
      <c r="A54" s="7"/>
      <c r="B54" s="76" t="s">
        <v>152</v>
      </c>
      <c r="C54" s="77"/>
      <c r="D54" s="77"/>
      <c r="E54" s="54"/>
      <c r="F54" s="67">
        <v>15120</v>
      </c>
      <c r="G54" s="68"/>
      <c r="H54" s="68"/>
      <c r="I54" s="68"/>
      <c r="J54" s="69"/>
    </row>
    <row r="55" spans="1:10" ht="21.75" customHeight="1" thickBot="1" x14ac:dyDescent="0.3">
      <c r="A55" s="7"/>
      <c r="B55" s="27"/>
      <c r="C55" s="38"/>
      <c r="D55" s="38"/>
      <c r="E55" s="39"/>
      <c r="F55" s="40" t="s">
        <v>153</v>
      </c>
      <c r="G55" s="41"/>
      <c r="H55" s="41"/>
      <c r="I55" s="41"/>
      <c r="J55" s="42"/>
    </row>
    <row r="56" spans="1:10" ht="36" customHeight="1" thickBot="1" x14ac:dyDescent="0.3">
      <c r="A56" s="7"/>
      <c r="B56" s="76" t="s">
        <v>154</v>
      </c>
      <c r="C56" s="77"/>
      <c r="D56" s="77"/>
      <c r="E56" s="54"/>
      <c r="F56" s="67">
        <v>180</v>
      </c>
      <c r="G56" s="68"/>
      <c r="H56" s="68"/>
      <c r="I56" s="68"/>
      <c r="J56" s="69"/>
    </row>
    <row r="57" spans="1:10" ht="54" customHeight="1" thickBot="1" x14ac:dyDescent="0.3">
      <c r="A57" s="7"/>
      <c r="B57" s="194" t="s">
        <v>211</v>
      </c>
      <c r="C57" s="195"/>
      <c r="D57" s="195"/>
      <c r="E57" s="196"/>
      <c r="F57" s="205" t="str">
        <f>"Цена от "&amp;MIN(F59,F63:J64,H97,F65:J76)&amp;" до "&amp;MAX(F59,F63:J64,H97,F65:J76)</f>
        <v>Цена от 6048 до 90000</v>
      </c>
      <c r="G57" s="206"/>
      <c r="H57" s="206"/>
      <c r="I57" s="206"/>
      <c r="J57" s="207"/>
    </row>
    <row r="58" spans="1:10" ht="24" thickBot="1" x14ac:dyDescent="0.3">
      <c r="A58" s="7"/>
      <c r="B58" s="27"/>
      <c r="C58" s="38"/>
      <c r="D58" s="38"/>
      <c r="E58" s="39"/>
      <c r="F58" s="40"/>
      <c r="G58" s="41"/>
      <c r="H58" s="41"/>
      <c r="I58" s="41"/>
      <c r="J58" s="42"/>
    </row>
    <row r="59" spans="1:10" ht="36" customHeight="1" x14ac:dyDescent="0.25">
      <c r="A59" s="7"/>
      <c r="B59" s="76" t="s">
        <v>156</v>
      </c>
      <c r="C59" s="77"/>
      <c r="D59" s="77"/>
      <c r="E59" s="54"/>
      <c r="F59" s="67">
        <v>14400</v>
      </c>
      <c r="G59" s="68"/>
      <c r="H59" s="68"/>
      <c r="I59" s="68"/>
      <c r="J59" s="69"/>
    </row>
    <row r="60" spans="1:10" ht="36" customHeight="1" x14ac:dyDescent="0.25">
      <c r="A60" s="7"/>
      <c r="B60" s="84" t="s">
        <v>157</v>
      </c>
      <c r="C60" s="85"/>
      <c r="D60" s="85"/>
      <c r="E60" s="86"/>
      <c r="F60" s="93">
        <v>1440</v>
      </c>
      <c r="G60" s="94"/>
      <c r="H60" s="94"/>
      <c r="I60" s="94"/>
      <c r="J60" s="95"/>
    </row>
    <row r="61" spans="1:10" ht="36" customHeight="1" thickBot="1" x14ac:dyDescent="0.3">
      <c r="A61" s="7"/>
      <c r="B61" s="84" t="s">
        <v>158</v>
      </c>
      <c r="C61" s="85"/>
      <c r="D61" s="85"/>
      <c r="E61" s="86"/>
      <c r="F61" s="93">
        <v>7920</v>
      </c>
      <c r="G61" s="94"/>
      <c r="H61" s="94"/>
      <c r="I61" s="94"/>
      <c r="J61" s="95"/>
    </row>
    <row r="62" spans="1:10" ht="24" thickBot="1" x14ac:dyDescent="0.3">
      <c r="A62" s="7"/>
      <c r="B62" s="27"/>
      <c r="C62" s="38"/>
      <c r="D62" s="38"/>
      <c r="E62" s="39"/>
      <c r="F62" s="40"/>
      <c r="G62" s="41"/>
      <c r="H62" s="41"/>
      <c r="I62" s="41"/>
      <c r="J62" s="42"/>
    </row>
    <row r="63" spans="1:10" ht="36" customHeight="1" x14ac:dyDescent="0.25">
      <c r="A63" s="7" t="s">
        <v>111</v>
      </c>
      <c r="B63" s="78" t="s">
        <v>159</v>
      </c>
      <c r="C63" s="79"/>
      <c r="D63" s="79"/>
      <c r="E63" s="36"/>
      <c r="F63" s="80">
        <v>36000</v>
      </c>
      <c r="G63" s="81"/>
      <c r="H63" s="81"/>
      <c r="I63" s="81"/>
      <c r="J63" s="82"/>
    </row>
    <row r="64" spans="1:10" ht="36" customHeight="1" x14ac:dyDescent="0.25">
      <c r="A64" s="7" t="s">
        <v>111</v>
      </c>
      <c r="B64" s="52" t="s">
        <v>160</v>
      </c>
      <c r="C64" s="96"/>
      <c r="D64" s="96"/>
      <c r="E64" s="97"/>
      <c r="F64" s="67">
        <v>18000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161</v>
      </c>
      <c r="C65" s="77"/>
      <c r="D65" s="77"/>
      <c r="E65" s="54"/>
      <c r="F65" s="67">
        <v>30312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162</v>
      </c>
      <c r="C66" s="77"/>
      <c r="D66" s="77"/>
      <c r="E66" s="54"/>
      <c r="F66" s="67">
        <v>51300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163</v>
      </c>
      <c r="C67" s="77"/>
      <c r="D67" s="77"/>
      <c r="E67" s="54"/>
      <c r="F67" s="67">
        <v>61560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164</v>
      </c>
      <c r="C68" s="77"/>
      <c r="D68" s="77"/>
      <c r="E68" s="54"/>
      <c r="F68" s="67">
        <v>28800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6" t="s">
        <v>165</v>
      </c>
      <c r="C69" s="77"/>
      <c r="D69" s="77"/>
      <c r="E69" s="54"/>
      <c r="F69" s="67">
        <v>18000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6" t="s">
        <v>166</v>
      </c>
      <c r="C70" s="77"/>
      <c r="D70" s="77"/>
      <c r="E70" s="54"/>
      <c r="F70" s="67">
        <v>27000</v>
      </c>
      <c r="G70" s="68"/>
      <c r="H70" s="68"/>
      <c r="I70" s="68"/>
      <c r="J70" s="69"/>
    </row>
    <row r="71" spans="1:10" ht="36" customHeight="1" x14ac:dyDescent="0.25">
      <c r="A71" s="7"/>
      <c r="B71" s="76" t="s">
        <v>167</v>
      </c>
      <c r="C71" s="77"/>
      <c r="D71" s="77"/>
      <c r="E71" s="54"/>
      <c r="F71" s="67">
        <v>60120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78" t="s">
        <v>168</v>
      </c>
      <c r="C72" s="79"/>
      <c r="D72" s="79"/>
      <c r="E72" s="36"/>
      <c r="F72" s="67">
        <v>6048</v>
      </c>
      <c r="G72" s="68"/>
      <c r="H72" s="68"/>
      <c r="I72" s="68"/>
      <c r="J72" s="69"/>
    </row>
    <row r="73" spans="1:10" ht="36" customHeight="1" x14ac:dyDescent="0.25">
      <c r="A73" s="7"/>
      <c r="B73" s="52" t="s">
        <v>169</v>
      </c>
      <c r="C73" s="96"/>
      <c r="D73" s="96"/>
      <c r="E73" s="97"/>
      <c r="F73" s="67">
        <v>18000</v>
      </c>
      <c r="G73" s="68"/>
      <c r="H73" s="68"/>
      <c r="I73" s="68"/>
      <c r="J73" s="69"/>
    </row>
    <row r="74" spans="1:10" ht="36" customHeight="1" x14ac:dyDescent="0.25">
      <c r="A74" s="7"/>
      <c r="B74" s="52" t="s">
        <v>170</v>
      </c>
      <c r="C74" s="96"/>
      <c r="D74" s="96"/>
      <c r="E74" s="97"/>
      <c r="F74" s="67">
        <v>15300</v>
      </c>
      <c r="G74" s="68"/>
      <c r="H74" s="68"/>
      <c r="I74" s="68"/>
      <c r="J74" s="69"/>
    </row>
    <row r="75" spans="1:10" ht="36" customHeight="1" x14ac:dyDescent="0.25">
      <c r="A75" s="7" t="s">
        <v>111</v>
      </c>
      <c r="B75" s="52" t="s">
        <v>171</v>
      </c>
      <c r="C75" s="96"/>
      <c r="D75" s="96"/>
      <c r="E75" s="97"/>
      <c r="F75" s="67">
        <v>90000</v>
      </c>
      <c r="G75" s="68"/>
      <c r="H75" s="68"/>
      <c r="I75" s="68"/>
      <c r="J75" s="69"/>
    </row>
    <row r="76" spans="1:10" ht="36" customHeight="1" x14ac:dyDescent="0.25">
      <c r="A76" s="7" t="s">
        <v>111</v>
      </c>
      <c r="B76" s="76" t="s">
        <v>172</v>
      </c>
      <c r="C76" s="77"/>
      <c r="D76" s="77"/>
      <c r="E76" s="54"/>
      <c r="F76" s="67">
        <v>15120</v>
      </c>
      <c r="G76" s="68"/>
      <c r="H76" s="68"/>
      <c r="I76" s="68"/>
      <c r="J76" s="69"/>
    </row>
    <row r="77" spans="1:10" ht="37.5" customHeight="1" x14ac:dyDescent="0.25">
      <c r="A77" s="7"/>
      <c r="B77" s="76" t="s">
        <v>173</v>
      </c>
      <c r="C77" s="77"/>
      <c r="D77" s="77"/>
      <c r="E77" s="54"/>
      <c r="F77" s="67">
        <v>3060</v>
      </c>
      <c r="G77" s="68"/>
      <c r="H77" s="68"/>
      <c r="I77" s="68"/>
      <c r="J77" s="69"/>
    </row>
    <row r="78" spans="1:10" ht="36" customHeight="1" x14ac:dyDescent="0.25">
      <c r="A78" s="7"/>
      <c r="B78" s="76" t="s">
        <v>174</v>
      </c>
      <c r="C78" s="77"/>
      <c r="D78" s="77"/>
      <c r="E78" s="54"/>
      <c r="F78" s="67">
        <v>42048</v>
      </c>
      <c r="G78" s="68"/>
      <c r="H78" s="68"/>
      <c r="I78" s="68"/>
      <c r="J78" s="69"/>
    </row>
    <row r="79" spans="1:10" ht="36" customHeight="1" x14ac:dyDescent="0.25">
      <c r="A79" s="7"/>
      <c r="B79" s="76" t="s">
        <v>175</v>
      </c>
      <c r="C79" s="77"/>
      <c r="D79" s="77"/>
      <c r="E79" s="53"/>
      <c r="F79" s="67">
        <v>24048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176</v>
      </c>
      <c r="C80" s="77"/>
      <c r="D80" s="77"/>
      <c r="E80" s="54"/>
      <c r="F80" s="67">
        <v>50400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177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178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179</v>
      </c>
      <c r="C83" s="77"/>
      <c r="D83" s="77"/>
      <c r="E83" s="54"/>
      <c r="F83" s="67">
        <v>72000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84" t="s">
        <v>180</v>
      </c>
      <c r="C84" s="85"/>
      <c r="D84" s="85"/>
      <c r="E84" s="86"/>
      <c r="F84" s="93">
        <v>86400</v>
      </c>
      <c r="G84" s="94"/>
      <c r="H84" s="94"/>
      <c r="I84" s="94"/>
      <c r="J84" s="95"/>
    </row>
    <row r="85" spans="1:10" ht="36" customHeight="1" x14ac:dyDescent="0.25">
      <c r="A85" s="7" t="s">
        <v>113</v>
      </c>
      <c r="B85" s="76" t="s">
        <v>181</v>
      </c>
      <c r="C85" s="77"/>
      <c r="D85" s="77"/>
      <c r="E85" s="54"/>
      <c r="F85" s="67">
        <v>40320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182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183</v>
      </c>
      <c r="C87" s="77"/>
      <c r="D87" s="77"/>
      <c r="E87" s="54"/>
      <c r="F87" s="67">
        <v>38160</v>
      </c>
      <c r="G87" s="68"/>
      <c r="H87" s="68"/>
      <c r="I87" s="68"/>
      <c r="J87" s="69"/>
    </row>
    <row r="88" spans="1:10" ht="36" customHeight="1" x14ac:dyDescent="0.25">
      <c r="A88" s="7" t="s">
        <v>113</v>
      </c>
      <c r="B88" s="76" t="s">
        <v>184</v>
      </c>
      <c r="C88" s="77"/>
      <c r="D88" s="77"/>
      <c r="E88" s="54"/>
      <c r="F88" s="67">
        <v>8640</v>
      </c>
      <c r="G88" s="68"/>
      <c r="H88" s="68"/>
      <c r="I88" s="68"/>
      <c r="J88" s="69"/>
    </row>
    <row r="89" spans="1:10" ht="36" customHeight="1" x14ac:dyDescent="0.25">
      <c r="A89" s="7" t="s">
        <v>113</v>
      </c>
      <c r="B89" s="76" t="s">
        <v>185</v>
      </c>
      <c r="C89" s="77"/>
      <c r="D89" s="77"/>
      <c r="E89" s="54"/>
      <c r="F89" s="67">
        <v>126000</v>
      </c>
      <c r="G89" s="68"/>
      <c r="H89" s="68"/>
      <c r="I89" s="68"/>
      <c r="J89" s="69"/>
    </row>
    <row r="90" spans="1:10" ht="36" customHeight="1" thickBot="1" x14ac:dyDescent="0.3">
      <c r="A90" s="7" t="s">
        <v>113</v>
      </c>
      <c r="B90" s="76" t="s">
        <v>186</v>
      </c>
      <c r="C90" s="77"/>
      <c r="D90" s="77"/>
      <c r="E90" s="54"/>
      <c r="F90" s="67">
        <v>21600</v>
      </c>
      <c r="G90" s="68"/>
      <c r="H90" s="68"/>
      <c r="I90" s="68"/>
      <c r="J90" s="69"/>
    </row>
    <row r="91" spans="1:10" ht="36" customHeight="1" thickBot="1" x14ac:dyDescent="0.3">
      <c r="A91" s="7"/>
      <c r="B91" s="208" t="s">
        <v>187</v>
      </c>
      <c r="C91" s="209"/>
      <c r="D91" s="209"/>
      <c r="E91" s="210"/>
      <c r="F91" s="205"/>
      <c r="G91" s="206"/>
      <c r="H91" s="206"/>
      <c r="I91" s="206"/>
      <c r="J91" s="207"/>
    </row>
    <row r="92" spans="1:10" ht="22.5" customHeight="1" thickBot="1" x14ac:dyDescent="0.3">
      <c r="A92" s="7" t="s">
        <v>111</v>
      </c>
      <c r="B92" s="167" t="s">
        <v>188</v>
      </c>
      <c r="C92" s="168"/>
      <c r="D92" s="168"/>
      <c r="E92" s="168"/>
      <c r="F92" s="168"/>
      <c r="G92" s="168"/>
      <c r="H92" s="168"/>
      <c r="I92" s="168"/>
      <c r="J92" s="169"/>
    </row>
    <row r="93" spans="1:10" ht="36" customHeight="1" x14ac:dyDescent="0.25">
      <c r="A93" s="7"/>
      <c r="B93" s="34" t="s">
        <v>189</v>
      </c>
      <c r="C93" s="170"/>
      <c r="D93" s="170"/>
      <c r="E93" s="171"/>
      <c r="F93" s="80">
        <v>60</v>
      </c>
      <c r="G93" s="81"/>
      <c r="H93" s="81"/>
      <c r="I93" s="81"/>
      <c r="J93" s="82"/>
    </row>
    <row r="94" spans="1:10" ht="36" customHeight="1" x14ac:dyDescent="0.25">
      <c r="A94" s="7"/>
      <c r="B94" s="76" t="s">
        <v>190</v>
      </c>
      <c r="C94" s="77"/>
      <c r="D94" s="77"/>
      <c r="E94" s="54"/>
      <c r="F94" s="67">
        <v>60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191</v>
      </c>
      <c r="C95" s="77"/>
      <c r="D95" s="77"/>
      <c r="E95" s="54"/>
      <c r="F95" s="67">
        <v>120</v>
      </c>
      <c r="G95" s="68"/>
      <c r="H95" s="68"/>
      <c r="I95" s="68"/>
      <c r="J95" s="69"/>
    </row>
    <row r="96" spans="1:10" ht="36" customHeight="1" thickBot="1" x14ac:dyDescent="0.3">
      <c r="A96" s="7"/>
      <c r="B96" s="18" t="s">
        <v>192</v>
      </c>
      <c r="C96" s="19"/>
      <c r="D96" s="19"/>
      <c r="E96" s="20"/>
      <c r="F96" s="205"/>
      <c r="G96" s="206"/>
      <c r="H96" s="206"/>
      <c r="I96" s="206"/>
      <c r="J96" s="207"/>
    </row>
    <row r="97" spans="1:10" ht="36" customHeight="1" x14ac:dyDescent="0.25">
      <c r="A97" s="7" t="s">
        <v>111</v>
      </c>
      <c r="B97" s="76" t="s">
        <v>193</v>
      </c>
      <c r="C97" s="77"/>
      <c r="D97" s="77"/>
      <c r="E97" s="54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111</v>
      </c>
      <c r="B98" s="76" t="s">
        <v>194</v>
      </c>
      <c r="C98" s="77"/>
      <c r="D98" s="77"/>
      <c r="E98" s="54"/>
      <c r="F98" s="67">
        <v>17640</v>
      </c>
      <c r="G98" s="68"/>
      <c r="H98" s="68"/>
      <c r="I98" s="68"/>
      <c r="J98" s="69"/>
    </row>
    <row r="99" spans="1:10" ht="36" customHeight="1" x14ac:dyDescent="0.25">
      <c r="A99" s="7" t="s">
        <v>111</v>
      </c>
      <c r="B99" s="76" t="s">
        <v>195</v>
      </c>
      <c r="C99" s="77"/>
      <c r="D99" s="77"/>
      <c r="E99" s="54"/>
      <c r="F99" s="67">
        <v>14400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196</v>
      </c>
      <c r="C100" s="77"/>
      <c r="D100" s="77"/>
      <c r="E100" s="54"/>
      <c r="F100" s="211">
        <f>H100*1.2</f>
        <v>38016</v>
      </c>
      <c r="G100" s="212">
        <f>H100*1.1</f>
        <v>34848</v>
      </c>
      <c r="H100" s="212">
        <v>31680</v>
      </c>
      <c r="I100" s="212">
        <f>H100*0.75</f>
        <v>23760</v>
      </c>
      <c r="J100" s="213">
        <f>H100*0.5</f>
        <v>15840</v>
      </c>
    </row>
    <row r="101" spans="1:10" ht="36" customHeight="1" x14ac:dyDescent="0.25">
      <c r="A101" s="7" t="s">
        <v>113</v>
      </c>
      <c r="B101" s="76" t="s">
        <v>197</v>
      </c>
      <c r="C101" s="77"/>
      <c r="D101" s="77"/>
      <c r="E101" s="54"/>
      <c r="F101" s="67">
        <v>25200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76" t="s">
        <v>198</v>
      </c>
      <c r="C102" s="77"/>
      <c r="D102" s="77"/>
      <c r="E102" s="54"/>
      <c r="F102" s="67">
        <v>20160</v>
      </c>
      <c r="G102" s="68"/>
      <c r="H102" s="68"/>
      <c r="I102" s="68"/>
      <c r="J102" s="69"/>
    </row>
    <row r="103" spans="1:10" ht="36" customHeight="1" thickBot="1" x14ac:dyDescent="0.3">
      <c r="A103" s="7"/>
      <c r="B103" s="76" t="s">
        <v>199</v>
      </c>
      <c r="C103" s="77"/>
      <c r="D103" s="77"/>
      <c r="E103" s="54"/>
      <c r="F103" s="67">
        <v>22824</v>
      </c>
      <c r="G103" s="68"/>
      <c r="H103" s="68"/>
      <c r="I103" s="68"/>
      <c r="J103" s="69"/>
    </row>
    <row r="104" spans="1:10" ht="54" customHeight="1" thickBot="1" x14ac:dyDescent="0.3">
      <c r="A104" s="7"/>
      <c r="B104" s="18" t="s">
        <v>200</v>
      </c>
      <c r="C104" s="19"/>
      <c r="D104" s="19"/>
      <c r="E104" s="20"/>
      <c r="F104" s="110"/>
      <c r="G104" s="111"/>
      <c r="H104" s="111"/>
      <c r="I104" s="111"/>
      <c r="J104" s="112"/>
    </row>
    <row r="105" spans="1:10" ht="28.5" customHeight="1" thickBot="1" x14ac:dyDescent="0.3">
      <c r="A105" s="7"/>
      <c r="B105" s="118" t="s">
        <v>188</v>
      </c>
      <c r="C105" s="119"/>
      <c r="D105" s="119"/>
      <c r="E105" s="119"/>
      <c r="F105" s="119"/>
      <c r="G105" s="119"/>
      <c r="H105" s="119"/>
      <c r="I105" s="119"/>
      <c r="J105" s="120"/>
    </row>
    <row r="106" spans="1:10" ht="28.5" customHeight="1" x14ac:dyDescent="0.25">
      <c r="A106" s="7"/>
      <c r="B106" s="78" t="s">
        <v>201</v>
      </c>
      <c r="C106" s="79"/>
      <c r="D106" s="79"/>
      <c r="E106" s="36"/>
      <c r="F106" s="80">
        <v>90</v>
      </c>
      <c r="G106" s="81"/>
      <c r="H106" s="81"/>
      <c r="I106" s="81"/>
      <c r="J106" s="82"/>
    </row>
    <row r="107" spans="1:10" ht="28.5" customHeight="1" x14ac:dyDescent="0.25">
      <c r="A107" s="7"/>
      <c r="B107" s="76" t="s">
        <v>202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203</v>
      </c>
      <c r="C108" s="77"/>
      <c r="D108" s="77"/>
      <c r="E108" s="54"/>
      <c r="F108" s="67">
        <v>45</v>
      </c>
      <c r="G108" s="68"/>
      <c r="H108" s="68"/>
      <c r="I108" s="68"/>
      <c r="J108" s="69"/>
    </row>
    <row r="109" spans="1:10" ht="28.5" customHeight="1" x14ac:dyDescent="0.25">
      <c r="A109" s="7"/>
      <c r="B109" s="76" t="s">
        <v>204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8.5" customHeight="1" thickBot="1" x14ac:dyDescent="0.3">
      <c r="A110" s="7"/>
      <c r="B110" s="76" t="s">
        <v>205</v>
      </c>
      <c r="C110" s="77"/>
      <c r="D110" s="77"/>
      <c r="E110" s="54"/>
      <c r="F110" s="67">
        <v>90</v>
      </c>
      <c r="G110" s="68"/>
      <c r="H110" s="68"/>
      <c r="I110" s="68"/>
      <c r="J110" s="69"/>
    </row>
    <row r="111" spans="1:10" ht="24" thickBot="1" x14ac:dyDescent="0.3">
      <c r="A111" s="7"/>
      <c r="B111" s="27"/>
      <c r="C111" s="38"/>
      <c r="D111" s="38"/>
      <c r="E111" s="39"/>
      <c r="F111" s="40"/>
      <c r="G111" s="41"/>
      <c r="H111" s="41"/>
      <c r="I111" s="41"/>
      <c r="J111" s="42"/>
    </row>
    <row r="112" spans="1:10" ht="21" customHeight="1" x14ac:dyDescent="0.25">
      <c r="A112" s="7"/>
      <c r="B112" s="121"/>
      <c r="C112" s="122"/>
      <c r="D112" s="122"/>
      <c r="E112" s="122"/>
      <c r="F112" s="123"/>
      <c r="G112" s="123"/>
      <c r="H112" s="123"/>
      <c r="I112" s="123"/>
      <c r="J112" s="123"/>
    </row>
    <row r="113" spans="1:10" ht="56.25" customHeight="1" x14ac:dyDescent="0.25">
      <c r="A113" s="7"/>
      <c r="B113" s="124" t="s">
        <v>241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41.25" customHeight="1" x14ac:dyDescent="0.25">
      <c r="A114" s="7"/>
      <c r="B114" s="124" t="s">
        <v>207</v>
      </c>
      <c r="C114" s="124"/>
      <c r="D114" s="124"/>
      <c r="E114" s="124"/>
      <c r="F114" s="124"/>
      <c r="G114" s="124"/>
      <c r="H114" s="124"/>
      <c r="I114" s="124"/>
      <c r="J114" s="124"/>
    </row>
    <row r="115" spans="1:10" ht="21" x14ac:dyDescent="0.25">
      <c r="A115" s="7" t="s">
        <v>113</v>
      </c>
      <c r="B115" s="126" t="s">
        <v>255</v>
      </c>
      <c r="C115" s="126"/>
      <c r="D115" s="126"/>
      <c r="E115" s="126"/>
      <c r="F115" s="126"/>
      <c r="G115" s="126"/>
      <c r="H115" s="126"/>
      <c r="I115" s="126"/>
      <c r="J115" s="126"/>
    </row>
    <row r="116" spans="1:10" ht="42" customHeight="1" x14ac:dyDescent="0.25">
      <c r="A116" s="7"/>
      <c r="B116" s="128" t="s">
        <v>209</v>
      </c>
      <c r="C116" s="128"/>
      <c r="D116" s="128"/>
      <c r="E116" s="128"/>
      <c r="F116" s="128"/>
      <c r="G116" s="128"/>
      <c r="H116" s="128"/>
      <c r="I116" s="128"/>
      <c r="J116" s="128"/>
    </row>
    <row r="117" spans="1:10" ht="21" x14ac:dyDescent="0.25">
      <c r="A117" s="7"/>
    </row>
  </sheetData>
  <sheetProtection selectLockedCells="1" selectUnlockedCells="1"/>
  <mergeCells count="212">
    <mergeCell ref="B111:E111"/>
    <mergeCell ref="F111:J111"/>
    <mergeCell ref="B113:J113"/>
    <mergeCell ref="B114:J114"/>
    <mergeCell ref="B115:J115"/>
    <mergeCell ref="B116:J116"/>
    <mergeCell ref="B108:E108"/>
    <mergeCell ref="F108:J108"/>
    <mergeCell ref="B109:E109"/>
    <mergeCell ref="F109:J109"/>
    <mergeCell ref="B110:E110"/>
    <mergeCell ref="F110:J110"/>
    <mergeCell ref="B104:E104"/>
    <mergeCell ref="F104:J104"/>
    <mergeCell ref="B105:J105"/>
    <mergeCell ref="B106:E106"/>
    <mergeCell ref="F106:J106"/>
    <mergeCell ref="B107:E107"/>
    <mergeCell ref="F107:J107"/>
    <mergeCell ref="B101:E101"/>
    <mergeCell ref="F101:J101"/>
    <mergeCell ref="B102:E102"/>
    <mergeCell ref="F102:J102"/>
    <mergeCell ref="B103:E103"/>
    <mergeCell ref="F103:J103"/>
    <mergeCell ref="B97:E97"/>
    <mergeCell ref="B98:E98"/>
    <mergeCell ref="F98:J98"/>
    <mergeCell ref="B99:E99"/>
    <mergeCell ref="F99:J99"/>
    <mergeCell ref="B100:E100"/>
    <mergeCell ref="B94:E94"/>
    <mergeCell ref="F94:J94"/>
    <mergeCell ref="B95:E95"/>
    <mergeCell ref="F95:J95"/>
    <mergeCell ref="B96:E96"/>
    <mergeCell ref="F96:J96"/>
    <mergeCell ref="B90:E90"/>
    <mergeCell ref="F90:J90"/>
    <mergeCell ref="F91:J91"/>
    <mergeCell ref="B92:J92"/>
    <mergeCell ref="B93:E93"/>
    <mergeCell ref="F93:J93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21" outlineLevelRow="1" x14ac:dyDescent="0.25"/>
  <cols>
    <col min="1" max="1" width="37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60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customHeight="1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4" customHeight="1" x14ac:dyDescent="0.25">
      <c r="A8" s="7" t="s">
        <v>111</v>
      </c>
      <c r="B8" s="30" t="s">
        <v>112</v>
      </c>
      <c r="C8" s="31"/>
      <c r="D8" s="31"/>
      <c r="E8" s="32"/>
      <c r="F8" s="43">
        <v>26640</v>
      </c>
      <c r="G8" s="44"/>
      <c r="H8" s="44"/>
      <c r="I8" s="45"/>
    </row>
    <row r="9" spans="1:9" ht="24" customHeight="1" thickBot="1" x14ac:dyDescent="0.3">
      <c r="A9" s="7" t="s">
        <v>113</v>
      </c>
      <c r="B9" s="34" t="s">
        <v>114</v>
      </c>
      <c r="C9" s="35"/>
      <c r="D9" s="35"/>
      <c r="E9" s="36"/>
      <c r="F9" s="83">
        <v>37296</v>
      </c>
      <c r="G9" s="68"/>
      <c r="H9" s="68"/>
      <c r="I9" s="69"/>
    </row>
    <row r="10" spans="1:9" ht="24" customHeight="1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30420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42624</v>
      </c>
      <c r="G12" s="68"/>
      <c r="H12" s="68"/>
      <c r="I12" s="69"/>
    </row>
    <row r="13" spans="1:9" ht="24" customHeight="1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4968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7200</v>
      </c>
      <c r="G15" s="50"/>
      <c r="H15" s="50"/>
      <c r="I15" s="51"/>
    </row>
    <row r="16" spans="1:9" ht="24" customHeight="1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396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576</v>
      </c>
      <c r="G18" s="68"/>
      <c r="H18" s="68"/>
      <c r="I18" s="69"/>
    </row>
    <row r="19" spans="1:9" ht="24" customHeight="1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4860 до 97200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4860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9720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14580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19440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24300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29160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34020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38880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43740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48600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53460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58320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63180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68040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72900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77760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82620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87480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92340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97200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18792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3780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1980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18792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5328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11340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1080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1080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2160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3240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18792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3168 до 36432</v>
      </c>
      <c r="G54" s="102"/>
      <c r="H54" s="102"/>
      <c r="I54" s="103"/>
    </row>
    <row r="55" spans="1:9" ht="24" customHeight="1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33480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3348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8370</v>
      </c>
      <c r="G58" s="68"/>
      <c r="H58" s="68"/>
      <c r="I58" s="69"/>
    </row>
    <row r="59" spans="1:9" ht="24" customHeight="1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21060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9936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26100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31320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11340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21600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9"/>
    </row>
    <row r="68" spans="1:9" ht="36" customHeight="1" x14ac:dyDescent="0.25">
      <c r="B68" s="76" t="s">
        <v>167</v>
      </c>
      <c r="C68" s="77"/>
      <c r="D68" s="77"/>
      <c r="E68" s="54"/>
      <c r="F68" s="67">
        <v>27720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3168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11160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7380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36432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10620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3780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45090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21060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29520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213</v>
      </c>
      <c r="C78" s="77"/>
      <c r="D78" s="77"/>
      <c r="E78" s="54"/>
      <c r="F78" s="67">
        <v>14400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32400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36720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44064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16560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30240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38160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51120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15120</v>
      </c>
      <c r="G87" s="68"/>
      <c r="H87" s="68"/>
      <c r="I87" s="69"/>
    </row>
    <row r="88" spans="1:9" ht="27" customHeight="1" thickBot="1" x14ac:dyDescent="0.3">
      <c r="B88" s="164" t="s">
        <v>187</v>
      </c>
      <c r="C88" s="165"/>
      <c r="D88" s="165"/>
      <c r="E88" s="166"/>
      <c r="F88" s="164"/>
      <c r="G88" s="165"/>
      <c r="H88" s="165"/>
      <c r="I88" s="166"/>
    </row>
    <row r="89" spans="1:9" ht="19.5" customHeight="1" thickBot="1" x14ac:dyDescent="0.3">
      <c r="B89" s="167" t="s">
        <v>188</v>
      </c>
      <c r="C89" s="168"/>
      <c r="D89" s="168"/>
      <c r="E89" s="168"/>
      <c r="F89" s="167"/>
      <c r="G89" s="168"/>
      <c r="H89" s="168"/>
      <c r="I89" s="169"/>
    </row>
    <row r="90" spans="1:9" ht="36" customHeight="1" x14ac:dyDescent="0.25">
      <c r="B90" s="34" t="s">
        <v>189</v>
      </c>
      <c r="C90" s="170"/>
      <c r="D90" s="170"/>
      <c r="E90" s="171"/>
      <c r="F90" s="80">
        <v>60</v>
      </c>
      <c r="G90" s="81"/>
      <c r="H90" s="81"/>
      <c r="I90" s="82"/>
    </row>
    <row r="91" spans="1:9" ht="36" customHeight="1" x14ac:dyDescent="0.25">
      <c r="B91" s="76" t="s">
        <v>190</v>
      </c>
      <c r="C91" s="77"/>
      <c r="D91" s="77"/>
      <c r="E91" s="54"/>
      <c r="F91" s="67">
        <v>60</v>
      </c>
      <c r="G91" s="68"/>
      <c r="H91" s="68"/>
      <c r="I91" s="69"/>
    </row>
    <row r="92" spans="1:9" ht="36" customHeight="1" thickBot="1" x14ac:dyDescent="0.3">
      <c r="B92" s="76" t="s">
        <v>191</v>
      </c>
      <c r="C92" s="77"/>
      <c r="D92" s="77"/>
      <c r="E92" s="54"/>
      <c r="F92" s="67">
        <v>120</v>
      </c>
      <c r="G92" s="68"/>
      <c r="H92" s="68"/>
      <c r="I92" s="6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9720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9360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12744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13680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13680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18000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32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36" customHeight="1" thickBot="1" x14ac:dyDescent="0.3">
      <c r="A8" s="7" t="s">
        <v>111</v>
      </c>
      <c r="B8" s="449" t="s">
        <v>112</v>
      </c>
      <c r="C8" s="450"/>
      <c r="D8" s="450"/>
      <c r="E8" s="451"/>
      <c r="F8" s="452">
        <f>H8*1.2</f>
        <v>80049.599999999991</v>
      </c>
      <c r="G8" s="452">
        <f>H8*1.1</f>
        <v>73378.8</v>
      </c>
      <c r="H8" s="452">
        <v>66708</v>
      </c>
      <c r="I8" s="452">
        <f>H8*0.75</f>
        <v>50031</v>
      </c>
      <c r="J8" s="453">
        <f>H8*0.5</f>
        <v>33354</v>
      </c>
    </row>
    <row r="9" spans="1:10" ht="16.5" customHeight="1" thickBot="1" x14ac:dyDescent="0.3">
      <c r="A9" s="7"/>
      <c r="B9" s="27"/>
      <c r="C9" s="38"/>
      <c r="D9" s="38"/>
      <c r="E9" s="39"/>
      <c r="F9" s="40"/>
      <c r="G9" s="41"/>
      <c r="H9" s="41"/>
      <c r="I9" s="41"/>
      <c r="J9" s="42"/>
    </row>
    <row r="10" spans="1:10" ht="36" customHeight="1" thickBot="1" x14ac:dyDescent="0.3">
      <c r="A10" s="7" t="s">
        <v>111</v>
      </c>
      <c r="B10" s="449" t="s">
        <v>115</v>
      </c>
      <c r="C10" s="450"/>
      <c r="D10" s="450"/>
      <c r="E10" s="451"/>
      <c r="F10" s="452">
        <f>H10*1.2</f>
        <v>93657.599999999991</v>
      </c>
      <c r="G10" s="452">
        <f>H10*1.1</f>
        <v>85852.800000000003</v>
      </c>
      <c r="H10" s="452">
        <v>78048</v>
      </c>
      <c r="I10" s="452">
        <f>H10*0.75</f>
        <v>58536</v>
      </c>
      <c r="J10" s="453">
        <f>H10*0.5</f>
        <v>39024</v>
      </c>
    </row>
    <row r="11" spans="1:10" ht="24" customHeight="1" thickBot="1" x14ac:dyDescent="0.3">
      <c r="A11" s="7"/>
      <c r="B11" s="137"/>
      <c r="C11" s="279"/>
      <c r="D11" s="279"/>
      <c r="E11" s="280"/>
      <c r="F11" s="148"/>
      <c r="G11" s="149"/>
      <c r="H11" s="149"/>
      <c r="I11" s="149"/>
      <c r="J11" s="150"/>
    </row>
    <row r="12" spans="1:10" ht="36" customHeight="1" x14ac:dyDescent="0.25">
      <c r="A12" s="7"/>
      <c r="B12" s="30" t="s">
        <v>114</v>
      </c>
      <c r="C12" s="31"/>
      <c r="D12" s="31"/>
      <c r="E12" s="31"/>
      <c r="F12" s="454">
        <f>H12*1.2</f>
        <v>112147.2</v>
      </c>
      <c r="G12" s="455">
        <f>H12*1.1</f>
        <v>102801.60000000001</v>
      </c>
      <c r="H12" s="455">
        <v>93456</v>
      </c>
      <c r="I12" s="455">
        <f>H12*0.75</f>
        <v>70092</v>
      </c>
      <c r="J12" s="455">
        <f>H12*0.5</f>
        <v>46728</v>
      </c>
    </row>
    <row r="13" spans="1:10" ht="36" customHeight="1" thickBot="1" x14ac:dyDescent="0.3">
      <c r="A13" s="7"/>
      <c r="B13" s="46" t="s">
        <v>116</v>
      </c>
      <c r="C13" s="47"/>
      <c r="D13" s="47"/>
      <c r="E13" s="47"/>
      <c r="F13" s="456">
        <f>H13*1.2</f>
        <v>131155.19999999998</v>
      </c>
      <c r="G13" s="457">
        <f>H13*1.1</f>
        <v>120225.60000000001</v>
      </c>
      <c r="H13" s="457">
        <v>109296</v>
      </c>
      <c r="I13" s="457">
        <f>H13*0.75</f>
        <v>81972</v>
      </c>
      <c r="J13" s="457">
        <f>H13*0.5</f>
        <v>54648</v>
      </c>
    </row>
    <row r="14" spans="1:10" ht="24" customHeight="1" thickBot="1" x14ac:dyDescent="0.3">
      <c r="A14" s="7"/>
      <c r="B14" s="155"/>
      <c r="C14" s="458"/>
      <c r="D14" s="458"/>
      <c r="E14" s="459"/>
      <c r="F14" s="158"/>
      <c r="G14" s="159"/>
      <c r="H14" s="159"/>
      <c r="I14" s="159"/>
      <c r="J14" s="160"/>
    </row>
    <row r="15" spans="1:10" ht="36" customHeight="1" thickBot="1" x14ac:dyDescent="0.3">
      <c r="A15" s="7" t="s">
        <v>111</v>
      </c>
      <c r="B15" s="30" t="s">
        <v>117</v>
      </c>
      <c r="C15" s="227"/>
      <c r="D15" s="227"/>
      <c r="E15" s="228"/>
      <c r="F15" s="276">
        <v>16740</v>
      </c>
      <c r="G15" s="277"/>
      <c r="H15" s="277"/>
      <c r="I15" s="277"/>
      <c r="J15" s="278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276">
        <v>23760</v>
      </c>
      <c r="G16" s="277"/>
      <c r="H16" s="277"/>
      <c r="I16" s="277"/>
      <c r="J16" s="278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1620</v>
      </c>
      <c r="G18" s="364"/>
      <c r="H18" s="364"/>
      <c r="I18" s="364"/>
      <c r="J18" s="365"/>
    </row>
    <row r="19" spans="1:10" ht="36" customHeight="1" thickBot="1" x14ac:dyDescent="0.3">
      <c r="A19" s="7" t="s">
        <v>113</v>
      </c>
      <c r="B19" s="52" t="s">
        <v>120</v>
      </c>
      <c r="C19" s="53"/>
      <c r="D19" s="53"/>
      <c r="E19" s="54"/>
      <c r="F19" s="184">
        <v>2304</v>
      </c>
      <c r="G19" s="378"/>
      <c r="H19" s="378"/>
      <c r="I19" s="378"/>
      <c r="J19" s="379"/>
    </row>
    <row r="20" spans="1:10" ht="31.5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"&amp;MIN(F22:F51)&amp;" до "&amp;MAX(F22:F51)</f>
        <v>Цена от 14760 до 442800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14760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29520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44280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59040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73800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88560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103320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118080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132840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147600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162360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177120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191880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206640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221400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236160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250920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265680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280440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295200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309960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324720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339480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354240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369000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383760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398520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413280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428040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442800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457560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472320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487080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501840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516600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531360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546120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560880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575640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590400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605160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619920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634680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649440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664200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678960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693720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708480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723240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738000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80049.599999999991</v>
      </c>
      <c r="G73" s="33">
        <f>H73*1.1</f>
        <v>73378.8</v>
      </c>
      <c r="H73" s="33">
        <v>66708</v>
      </c>
      <c r="I73" s="33">
        <f>H73*0.75</f>
        <v>50031</v>
      </c>
      <c r="J73" s="33">
        <f>H73*0.5</f>
        <v>33354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93657.599999999991</v>
      </c>
      <c r="G75" s="33">
        <f>H75*1.1</f>
        <v>85852.800000000003</v>
      </c>
      <c r="H75" s="33">
        <v>78048</v>
      </c>
      <c r="I75" s="33">
        <f>H75*0.75</f>
        <v>58536</v>
      </c>
      <c r="J75" s="33">
        <f>H75*0.5</f>
        <v>39024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1620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14760 до 369000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14760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29520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44280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59040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73800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88560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103320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118080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132840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147600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162360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177120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191880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206640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221400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236160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250920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265680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280440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295200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309960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324720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339480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354240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369000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383760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398520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413280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428040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442800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457560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472320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487080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501840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516600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531360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546120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560880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575640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590400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605160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619920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634680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649440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664200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678960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693720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708480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723240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69">
        <v>738000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2520 до 77940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10800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7740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77940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16740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45540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2520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2520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5040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7560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50940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36" customHeight="1" thickBot="1" x14ac:dyDescent="0.3">
      <c r="A143" s="7"/>
      <c r="B143" s="98" t="s">
        <v>187</v>
      </c>
      <c r="C143" s="99"/>
      <c r="D143" s="99"/>
      <c r="E143" s="100"/>
      <c r="F143" s="101"/>
      <c r="G143" s="102"/>
      <c r="H143" s="102"/>
      <c r="I143" s="102"/>
      <c r="J143" s="103"/>
    </row>
    <row r="144" spans="1:10" ht="36" customHeight="1" thickBot="1" x14ac:dyDescent="0.3">
      <c r="A144" s="7"/>
      <c r="B144" s="167" t="s">
        <v>188</v>
      </c>
      <c r="C144" s="168"/>
      <c r="D144" s="168"/>
      <c r="E144" s="168"/>
      <c r="F144" s="168"/>
      <c r="G144" s="168"/>
      <c r="H144" s="168"/>
      <c r="I144" s="168"/>
      <c r="J144" s="169"/>
    </row>
    <row r="145" spans="1:10" ht="36" customHeight="1" x14ac:dyDescent="0.25">
      <c r="A145" s="7"/>
      <c r="B145" s="107" t="s">
        <v>189</v>
      </c>
      <c r="C145" s="108"/>
      <c r="D145" s="108"/>
      <c r="E145" s="109"/>
      <c r="F145" s="67">
        <v>60</v>
      </c>
      <c r="G145" s="68"/>
      <c r="H145" s="68"/>
      <c r="I145" s="68"/>
      <c r="J145" s="69"/>
    </row>
    <row r="146" spans="1:10" ht="36" customHeight="1" x14ac:dyDescent="0.25">
      <c r="A146" s="7"/>
      <c r="B146" s="76" t="s">
        <v>190</v>
      </c>
      <c r="C146" s="77"/>
      <c r="D146" s="77"/>
      <c r="E146" s="54"/>
      <c r="F146" s="67">
        <v>99</v>
      </c>
      <c r="G146" s="68"/>
      <c r="H146" s="68"/>
      <c r="I146" s="68"/>
      <c r="J146" s="69"/>
    </row>
    <row r="147" spans="1:10" ht="36" customHeight="1" thickBot="1" x14ac:dyDescent="0.3">
      <c r="A147" s="7"/>
      <c r="B147" s="76" t="s">
        <v>191</v>
      </c>
      <c r="C147" s="77"/>
      <c r="D147" s="77"/>
      <c r="E147" s="54"/>
      <c r="F147" s="67">
        <v>150</v>
      </c>
      <c r="G147" s="68"/>
      <c r="H147" s="68"/>
      <c r="I147" s="68"/>
      <c r="J147" s="69"/>
    </row>
    <row r="148" spans="1:10" ht="54" customHeight="1" thickBot="1" x14ac:dyDescent="0.3">
      <c r="A148" s="7"/>
      <c r="B148" s="194" t="s">
        <v>211</v>
      </c>
      <c r="C148" s="195"/>
      <c r="D148" s="195"/>
      <c r="E148" s="196"/>
      <c r="F148" s="205" t="str">
        <f>"Цена от "&amp;MIN(F150,F154:F167)&amp;" до "&amp;MAX(F150,F154:F167)</f>
        <v>Цена от 3240 до 787140</v>
      </c>
      <c r="G148" s="206"/>
      <c r="H148" s="206"/>
      <c r="I148" s="206"/>
      <c r="J148" s="207"/>
    </row>
    <row r="149" spans="1:10" ht="24" customHeight="1" thickBot="1" x14ac:dyDescent="0.3">
      <c r="A149" s="7"/>
      <c r="B149" s="27"/>
      <c r="C149" s="38"/>
      <c r="D149" s="38"/>
      <c r="E149" s="39"/>
      <c r="F149" s="40"/>
      <c r="G149" s="41"/>
      <c r="H149" s="41"/>
      <c r="I149" s="41"/>
      <c r="J149" s="42"/>
    </row>
    <row r="150" spans="1:10" ht="36" customHeight="1" x14ac:dyDescent="0.25">
      <c r="A150" s="7"/>
      <c r="B150" s="76" t="s">
        <v>156</v>
      </c>
      <c r="C150" s="77"/>
      <c r="D150" s="77"/>
      <c r="E150" s="54"/>
      <c r="F150" s="67">
        <v>92880</v>
      </c>
      <c r="G150" s="68"/>
      <c r="H150" s="68"/>
      <c r="I150" s="68"/>
      <c r="J150" s="69"/>
    </row>
    <row r="151" spans="1:10" ht="36" customHeight="1" x14ac:dyDescent="0.25">
      <c r="A151" s="7"/>
      <c r="B151" s="76" t="s">
        <v>157</v>
      </c>
      <c r="C151" s="77"/>
      <c r="D151" s="77"/>
      <c r="E151" s="54"/>
      <c r="F151" s="67">
        <v>9288</v>
      </c>
      <c r="G151" s="68"/>
      <c r="H151" s="68"/>
      <c r="I151" s="68"/>
      <c r="J151" s="69"/>
    </row>
    <row r="152" spans="1:10" ht="36" customHeight="1" thickBot="1" x14ac:dyDescent="0.3">
      <c r="A152" s="7"/>
      <c r="B152" s="76" t="s">
        <v>158</v>
      </c>
      <c r="C152" s="77"/>
      <c r="D152" s="77"/>
      <c r="E152" s="54"/>
      <c r="F152" s="67">
        <v>23220</v>
      </c>
      <c r="G152" s="68"/>
      <c r="H152" s="68"/>
      <c r="I152" s="68"/>
      <c r="J152" s="69"/>
    </row>
    <row r="153" spans="1:10" ht="24" customHeight="1" thickBot="1" x14ac:dyDescent="0.3">
      <c r="A153" s="7"/>
      <c r="B153" s="27"/>
      <c r="C153" s="38"/>
      <c r="D153" s="38"/>
      <c r="E153" s="39"/>
      <c r="F153" s="40"/>
      <c r="G153" s="41"/>
      <c r="H153" s="41"/>
      <c r="I153" s="41"/>
      <c r="J153" s="42"/>
    </row>
    <row r="154" spans="1:10" ht="36" customHeight="1" x14ac:dyDescent="0.25">
      <c r="A154" s="7" t="s">
        <v>111</v>
      </c>
      <c r="B154" s="76" t="s">
        <v>159</v>
      </c>
      <c r="C154" s="77"/>
      <c r="D154" s="77"/>
      <c r="E154" s="54"/>
      <c r="F154" s="67">
        <v>106740</v>
      </c>
      <c r="G154" s="68"/>
      <c r="H154" s="68"/>
      <c r="I154" s="68"/>
      <c r="J154" s="69"/>
    </row>
    <row r="155" spans="1:10" ht="36" customHeight="1" x14ac:dyDescent="0.25">
      <c r="A155" s="7" t="s">
        <v>111</v>
      </c>
      <c r="B155" s="52" t="s">
        <v>160</v>
      </c>
      <c r="C155" s="96"/>
      <c r="D155" s="96"/>
      <c r="E155" s="97"/>
      <c r="F155" s="67">
        <v>50940</v>
      </c>
      <c r="G155" s="68"/>
      <c r="H155" s="68"/>
      <c r="I155" s="68"/>
      <c r="J155" s="69"/>
    </row>
    <row r="156" spans="1:10" ht="36" customHeight="1" x14ac:dyDescent="0.25">
      <c r="A156" s="7"/>
      <c r="B156" s="76" t="s">
        <v>312</v>
      </c>
      <c r="C156" s="77"/>
      <c r="D156" s="77"/>
      <c r="E156" s="54"/>
      <c r="F156" s="67">
        <v>787140</v>
      </c>
      <c r="G156" s="68"/>
      <c r="H156" s="68"/>
      <c r="I156" s="68"/>
      <c r="J156" s="69"/>
    </row>
    <row r="157" spans="1:10" ht="36" customHeight="1" x14ac:dyDescent="0.25">
      <c r="A157" s="7" t="s">
        <v>111</v>
      </c>
      <c r="B157" s="76" t="s">
        <v>161</v>
      </c>
      <c r="C157" s="77"/>
      <c r="D157" s="77"/>
      <c r="E157" s="54"/>
      <c r="F157" s="67">
        <v>148140</v>
      </c>
      <c r="G157" s="68"/>
      <c r="H157" s="68"/>
      <c r="I157" s="68"/>
      <c r="J157" s="69"/>
    </row>
    <row r="158" spans="1:10" ht="36" customHeight="1" x14ac:dyDescent="0.25">
      <c r="A158" s="7" t="s">
        <v>111</v>
      </c>
      <c r="B158" s="76" t="s">
        <v>162</v>
      </c>
      <c r="C158" s="77"/>
      <c r="D158" s="77"/>
      <c r="E158" s="54"/>
      <c r="F158" s="67">
        <v>81540</v>
      </c>
      <c r="G158" s="68"/>
      <c r="H158" s="68"/>
      <c r="I158" s="68"/>
      <c r="J158" s="69"/>
    </row>
    <row r="159" spans="1:10" ht="36" customHeight="1" x14ac:dyDescent="0.25">
      <c r="A159" s="7" t="s">
        <v>111</v>
      </c>
      <c r="B159" s="76" t="s">
        <v>163</v>
      </c>
      <c r="C159" s="77"/>
      <c r="D159" s="77"/>
      <c r="E159" s="54"/>
      <c r="F159" s="67">
        <v>97848</v>
      </c>
      <c r="G159" s="68"/>
      <c r="H159" s="68"/>
      <c r="I159" s="68"/>
      <c r="J159" s="69"/>
    </row>
    <row r="160" spans="1:10" ht="36" customHeight="1" x14ac:dyDescent="0.25">
      <c r="A160" s="7" t="s">
        <v>111</v>
      </c>
      <c r="B160" s="76" t="s">
        <v>164</v>
      </c>
      <c r="C160" s="77"/>
      <c r="D160" s="77"/>
      <c r="E160" s="54"/>
      <c r="F160" s="67">
        <v>95940</v>
      </c>
      <c r="G160" s="68"/>
      <c r="H160" s="68"/>
      <c r="I160" s="68"/>
      <c r="J160" s="69"/>
    </row>
    <row r="161" spans="1:10" ht="36" customHeight="1" x14ac:dyDescent="0.25">
      <c r="A161" s="7" t="s">
        <v>111</v>
      </c>
      <c r="B161" s="76" t="s">
        <v>165</v>
      </c>
      <c r="C161" s="77"/>
      <c r="D161" s="77"/>
      <c r="E161" s="54"/>
      <c r="F161" s="67">
        <v>88740</v>
      </c>
      <c r="G161" s="68"/>
      <c r="H161" s="68"/>
      <c r="I161" s="68"/>
      <c r="J161" s="69"/>
    </row>
    <row r="162" spans="1:10" ht="36" customHeight="1" x14ac:dyDescent="0.25">
      <c r="A162" s="7" t="s">
        <v>111</v>
      </c>
      <c r="B162" s="76" t="s">
        <v>166</v>
      </c>
      <c r="C162" s="77"/>
      <c r="D162" s="77"/>
      <c r="E162" s="54"/>
      <c r="F162" s="67">
        <v>178740</v>
      </c>
      <c r="G162" s="68"/>
      <c r="H162" s="68"/>
      <c r="I162" s="68"/>
      <c r="J162" s="69"/>
    </row>
    <row r="163" spans="1:10" ht="36" customHeight="1" x14ac:dyDescent="0.25">
      <c r="A163" s="7"/>
      <c r="B163" s="76" t="s">
        <v>167</v>
      </c>
      <c r="C163" s="77"/>
      <c r="D163" s="77"/>
      <c r="E163" s="54"/>
      <c r="F163" s="67">
        <v>108000</v>
      </c>
      <c r="G163" s="68"/>
      <c r="H163" s="68"/>
      <c r="I163" s="68"/>
      <c r="J163" s="69"/>
    </row>
    <row r="164" spans="1:10" ht="36" customHeight="1" x14ac:dyDescent="0.25">
      <c r="A164" s="7" t="s">
        <v>111</v>
      </c>
      <c r="B164" s="78" t="s">
        <v>168</v>
      </c>
      <c r="C164" s="79"/>
      <c r="D164" s="79"/>
      <c r="E164" s="36"/>
      <c r="F164" s="67">
        <v>3240</v>
      </c>
      <c r="G164" s="68"/>
      <c r="H164" s="68"/>
      <c r="I164" s="68"/>
      <c r="J164" s="69"/>
    </row>
    <row r="165" spans="1:10" ht="36" customHeight="1" x14ac:dyDescent="0.25">
      <c r="B165" s="76" t="s">
        <v>169</v>
      </c>
      <c r="C165" s="77"/>
      <c r="D165" s="77"/>
      <c r="E165" s="54"/>
      <c r="F165" s="67">
        <v>61740</v>
      </c>
      <c r="G165" s="68"/>
      <c r="H165" s="68"/>
      <c r="I165" s="68"/>
      <c r="J165" s="69"/>
    </row>
    <row r="166" spans="1:10" ht="36" customHeight="1" x14ac:dyDescent="0.25">
      <c r="B166" s="76" t="s">
        <v>170</v>
      </c>
      <c r="C166" s="77"/>
      <c r="D166" s="77"/>
      <c r="E166" s="54"/>
      <c r="F166" s="67">
        <v>49140</v>
      </c>
      <c r="G166" s="68"/>
      <c r="H166" s="68"/>
      <c r="I166" s="68"/>
      <c r="J166" s="69"/>
    </row>
    <row r="167" spans="1:10" ht="36" customHeight="1" x14ac:dyDescent="0.25">
      <c r="A167" s="7" t="s">
        <v>111</v>
      </c>
      <c r="B167" s="76" t="s">
        <v>172</v>
      </c>
      <c r="C167" s="77"/>
      <c r="D167" s="77"/>
      <c r="E167" s="54"/>
      <c r="F167" s="67">
        <v>76140</v>
      </c>
      <c r="G167" s="68"/>
      <c r="H167" s="68"/>
      <c r="I167" s="68"/>
      <c r="J167" s="69"/>
    </row>
    <row r="168" spans="1:10" ht="37.5" customHeight="1" x14ac:dyDescent="0.25">
      <c r="A168" s="7"/>
      <c r="B168" s="76" t="s">
        <v>173</v>
      </c>
      <c r="C168" s="77"/>
      <c r="D168" s="77"/>
      <c r="E168" s="54"/>
      <c r="F168" s="67">
        <v>10800</v>
      </c>
      <c r="G168" s="68"/>
      <c r="H168" s="68"/>
      <c r="I168" s="68"/>
      <c r="J168" s="69"/>
    </row>
    <row r="169" spans="1:10" ht="36" customHeight="1" x14ac:dyDescent="0.25">
      <c r="A169" s="7"/>
      <c r="B169" s="76" t="s">
        <v>174</v>
      </c>
      <c r="C169" s="77"/>
      <c r="D169" s="77"/>
      <c r="E169" s="54"/>
      <c r="F169" s="67">
        <v>73800</v>
      </c>
      <c r="G169" s="68"/>
      <c r="H169" s="68"/>
      <c r="I169" s="68"/>
      <c r="J169" s="69"/>
    </row>
    <row r="170" spans="1:10" ht="36" customHeight="1" x14ac:dyDescent="0.25">
      <c r="A170" s="7"/>
      <c r="B170" s="76" t="s">
        <v>175</v>
      </c>
      <c r="C170" s="77"/>
      <c r="D170" s="77"/>
      <c r="E170" s="53"/>
      <c r="F170" s="67">
        <v>70200</v>
      </c>
      <c r="G170" s="68"/>
      <c r="H170" s="68"/>
      <c r="I170" s="68"/>
      <c r="J170" s="69"/>
    </row>
    <row r="171" spans="1:10" ht="36" customHeight="1" x14ac:dyDescent="0.25">
      <c r="A171" s="7" t="s">
        <v>113</v>
      </c>
      <c r="B171" s="76" t="s">
        <v>176</v>
      </c>
      <c r="C171" s="77"/>
      <c r="D171" s="77"/>
      <c r="E171" s="54"/>
      <c r="F171" s="67">
        <v>149760</v>
      </c>
      <c r="G171" s="68"/>
      <c r="H171" s="68"/>
      <c r="I171" s="68"/>
      <c r="J171" s="69"/>
    </row>
    <row r="172" spans="1:10" ht="36" customHeight="1" x14ac:dyDescent="0.25">
      <c r="A172" s="7" t="s">
        <v>113</v>
      </c>
      <c r="B172" s="76" t="s">
        <v>177</v>
      </c>
      <c r="C172" s="77"/>
      <c r="D172" s="77"/>
      <c r="E172" s="54"/>
      <c r="F172" s="67">
        <v>72000</v>
      </c>
      <c r="G172" s="68"/>
      <c r="H172" s="68"/>
      <c r="I172" s="68"/>
      <c r="J172" s="69"/>
    </row>
    <row r="173" spans="1:10" ht="36" customHeight="1" x14ac:dyDescent="0.25">
      <c r="A173" s="7" t="s">
        <v>113</v>
      </c>
      <c r="B173" s="76" t="s">
        <v>178</v>
      </c>
      <c r="C173" s="77"/>
      <c r="D173" s="77"/>
      <c r="E173" s="54"/>
      <c r="F173" s="67">
        <v>208080</v>
      </c>
      <c r="G173" s="68"/>
      <c r="H173" s="68"/>
      <c r="I173" s="68"/>
      <c r="J173" s="69"/>
    </row>
    <row r="174" spans="1:10" ht="36" customHeight="1" x14ac:dyDescent="0.25">
      <c r="A174" s="7" t="s">
        <v>113</v>
      </c>
      <c r="B174" s="76" t="s">
        <v>179</v>
      </c>
      <c r="C174" s="77"/>
      <c r="D174" s="77"/>
      <c r="E174" s="54"/>
      <c r="F174" s="67">
        <v>114480</v>
      </c>
      <c r="G174" s="68"/>
      <c r="H174" s="68"/>
      <c r="I174" s="68"/>
      <c r="J174" s="69"/>
    </row>
    <row r="175" spans="1:10" ht="36" customHeight="1" x14ac:dyDescent="0.25">
      <c r="A175" s="7" t="s">
        <v>113</v>
      </c>
      <c r="B175" s="84" t="s">
        <v>180</v>
      </c>
      <c r="C175" s="85"/>
      <c r="D175" s="85"/>
      <c r="E175" s="86"/>
      <c r="F175" s="67">
        <v>137376</v>
      </c>
      <c r="G175" s="68"/>
      <c r="H175" s="68"/>
      <c r="I175" s="68"/>
      <c r="J175" s="69"/>
    </row>
    <row r="176" spans="1:10" ht="36" customHeight="1" x14ac:dyDescent="0.25">
      <c r="A176" s="7" t="s">
        <v>113</v>
      </c>
      <c r="B176" s="76" t="s">
        <v>181</v>
      </c>
      <c r="C176" s="77"/>
      <c r="D176" s="77"/>
      <c r="E176" s="54"/>
      <c r="F176" s="67">
        <v>134640</v>
      </c>
      <c r="G176" s="68"/>
      <c r="H176" s="68"/>
      <c r="I176" s="68"/>
      <c r="J176" s="69"/>
    </row>
    <row r="177" spans="1:10" ht="36" customHeight="1" x14ac:dyDescent="0.25">
      <c r="A177" s="7" t="s">
        <v>113</v>
      </c>
      <c r="B177" s="76" t="s">
        <v>182</v>
      </c>
      <c r="C177" s="77"/>
      <c r="D177" s="77"/>
      <c r="E177" s="54"/>
      <c r="F177" s="67">
        <v>124560</v>
      </c>
      <c r="G177" s="68"/>
      <c r="H177" s="68"/>
      <c r="I177" s="68"/>
      <c r="J177" s="69"/>
    </row>
    <row r="178" spans="1:10" ht="36" customHeight="1" x14ac:dyDescent="0.25">
      <c r="A178" s="7" t="s">
        <v>113</v>
      </c>
      <c r="B178" s="76" t="s">
        <v>183</v>
      </c>
      <c r="C178" s="77"/>
      <c r="D178" s="77"/>
      <c r="E178" s="54"/>
      <c r="F178" s="67">
        <v>250560</v>
      </c>
      <c r="G178" s="68"/>
      <c r="H178" s="68"/>
      <c r="I178" s="68"/>
      <c r="J178" s="69"/>
    </row>
    <row r="179" spans="1:10" ht="36" customHeight="1" x14ac:dyDescent="0.25">
      <c r="A179" s="7" t="s">
        <v>113</v>
      </c>
      <c r="B179" s="78" t="s">
        <v>184</v>
      </c>
      <c r="C179" s="79"/>
      <c r="D179" s="79"/>
      <c r="E179" s="36"/>
      <c r="F179" s="67">
        <v>5040</v>
      </c>
      <c r="G179" s="68"/>
      <c r="H179" s="68"/>
      <c r="I179" s="68"/>
      <c r="J179" s="69"/>
    </row>
    <row r="180" spans="1:10" ht="36" customHeight="1" thickBot="1" x14ac:dyDescent="0.3">
      <c r="A180" s="7" t="s">
        <v>113</v>
      </c>
      <c r="B180" s="76" t="s">
        <v>186</v>
      </c>
      <c r="C180" s="77"/>
      <c r="D180" s="77"/>
      <c r="E180" s="54"/>
      <c r="F180" s="67">
        <v>107280</v>
      </c>
      <c r="G180" s="68"/>
      <c r="H180" s="68"/>
      <c r="I180" s="68"/>
      <c r="J180" s="69"/>
    </row>
    <row r="181" spans="1:10" ht="22.5" customHeight="1" x14ac:dyDescent="0.25">
      <c r="A181" s="7" t="s">
        <v>111</v>
      </c>
      <c r="B181" s="104" t="s">
        <v>188</v>
      </c>
      <c r="C181" s="105"/>
      <c r="D181" s="105"/>
      <c r="E181" s="105"/>
      <c r="F181" s="105"/>
      <c r="G181" s="105"/>
      <c r="H181" s="105"/>
      <c r="I181" s="105"/>
      <c r="J181" s="106"/>
    </row>
    <row r="182" spans="1:10" ht="36" customHeight="1" thickBot="1" x14ac:dyDescent="0.3">
      <c r="A182" s="7"/>
      <c r="B182" s="52" t="s">
        <v>171</v>
      </c>
      <c r="C182" s="96"/>
      <c r="D182" s="96"/>
      <c r="E182" s="97"/>
      <c r="F182" s="67">
        <v>40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252</v>
      </c>
      <c r="C184" s="77"/>
      <c r="D184" s="77"/>
      <c r="E184" s="54"/>
      <c r="F184" s="67">
        <v>58140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67140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82080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94320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199</v>
      </c>
      <c r="C190" s="77"/>
      <c r="D190" s="77"/>
      <c r="E190" s="54"/>
      <c r="F190" s="67">
        <v>67140</v>
      </c>
      <c r="G190" s="68"/>
      <c r="H190" s="68"/>
      <c r="I190" s="68"/>
      <c r="J190" s="69"/>
    </row>
    <row r="191" spans="1:10" ht="54" customHeight="1" thickBot="1" x14ac:dyDescent="0.3">
      <c r="A191" s="7"/>
      <c r="B191" s="161" t="s">
        <v>200</v>
      </c>
      <c r="C191" s="162"/>
      <c r="D191" s="162"/>
      <c r="E191" s="163"/>
      <c r="F191" s="101"/>
      <c r="G191" s="102"/>
      <c r="H191" s="102"/>
      <c r="I191" s="102"/>
      <c r="J191" s="103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/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18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7" customHeight="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88"/>
      <c r="F202" s="389"/>
      <c r="G202" s="389"/>
      <c r="H202" s="389"/>
      <c r="I202" s="389"/>
      <c r="J202" s="389"/>
    </row>
    <row r="203" spans="1:10" s="239" customFormat="1" ht="36" customHeight="1" thickBot="1" x14ac:dyDescent="0.3">
      <c r="B203" s="240" t="s">
        <v>242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243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400" t="s">
        <v>244</v>
      </c>
      <c r="C205" s="401"/>
      <c r="D205" s="402" t="s">
        <v>245</v>
      </c>
      <c r="E205" s="403"/>
      <c r="F205" s="404"/>
      <c r="G205" s="247" t="s">
        <v>246</v>
      </c>
      <c r="H205" s="247"/>
      <c r="I205" s="248"/>
      <c r="J205" s="9"/>
    </row>
    <row r="206" spans="1:10" ht="36" customHeight="1" x14ac:dyDescent="0.25">
      <c r="B206" s="249" t="s">
        <v>247</v>
      </c>
      <c r="C206" s="250"/>
      <c r="D206" s="251" t="s">
        <v>248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249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250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251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8.5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6">
    <mergeCell ref="A223:D223"/>
    <mergeCell ref="A224:H224"/>
    <mergeCell ref="A217:D217"/>
    <mergeCell ref="A218:D218"/>
    <mergeCell ref="A219:D219"/>
    <mergeCell ref="A220:D220"/>
    <mergeCell ref="A221:D221"/>
    <mergeCell ref="A222:D222"/>
    <mergeCell ref="B211:J211"/>
    <mergeCell ref="A212:H212"/>
    <mergeCell ref="A213:D213"/>
    <mergeCell ref="A214:D214"/>
    <mergeCell ref="A215:D215"/>
    <mergeCell ref="A216:D216"/>
    <mergeCell ref="B206:C206"/>
    <mergeCell ref="D206:F209"/>
    <mergeCell ref="G206:I206"/>
    <mergeCell ref="B207:C207"/>
    <mergeCell ref="G207:I207"/>
    <mergeCell ref="B208:C208"/>
    <mergeCell ref="G208:I208"/>
    <mergeCell ref="B209:C209"/>
    <mergeCell ref="G209:I209"/>
    <mergeCell ref="B200:J200"/>
    <mergeCell ref="B201:J201"/>
    <mergeCell ref="B203:I203"/>
    <mergeCell ref="B204:I204"/>
    <mergeCell ref="B205:C205"/>
    <mergeCell ref="D205:F205"/>
    <mergeCell ref="G205:I205"/>
    <mergeCell ref="B196:E196"/>
    <mergeCell ref="F196:J196"/>
    <mergeCell ref="B197:E197"/>
    <mergeCell ref="F197:J197"/>
    <mergeCell ref="B198:E198"/>
    <mergeCell ref="F198:J198"/>
    <mergeCell ref="B192:J192"/>
    <mergeCell ref="B193:E193"/>
    <mergeCell ref="F193:J193"/>
    <mergeCell ref="B194:E194"/>
    <mergeCell ref="F194:J194"/>
    <mergeCell ref="B195:E195"/>
    <mergeCell ref="F195:J195"/>
    <mergeCell ref="B189:E189"/>
    <mergeCell ref="F189:J189"/>
    <mergeCell ref="B190:E190"/>
    <mergeCell ref="F190:J190"/>
    <mergeCell ref="B191:E191"/>
    <mergeCell ref="F191:J191"/>
    <mergeCell ref="B186:E186"/>
    <mergeCell ref="F186:J186"/>
    <mergeCell ref="B187:E187"/>
    <mergeCell ref="F187:J187"/>
    <mergeCell ref="B188:E188"/>
    <mergeCell ref="F188:J188"/>
    <mergeCell ref="B183:E183"/>
    <mergeCell ref="F183:J183"/>
    <mergeCell ref="B184:E184"/>
    <mergeCell ref="F184:J184"/>
    <mergeCell ref="B185:E185"/>
    <mergeCell ref="F185:J185"/>
    <mergeCell ref="B179:E179"/>
    <mergeCell ref="F179:J179"/>
    <mergeCell ref="B180:E180"/>
    <mergeCell ref="F180:J180"/>
    <mergeCell ref="B181:J181"/>
    <mergeCell ref="B182:E182"/>
    <mergeCell ref="F182:J182"/>
    <mergeCell ref="B176:E176"/>
    <mergeCell ref="F176:J176"/>
    <mergeCell ref="B177:E177"/>
    <mergeCell ref="F177:J177"/>
    <mergeCell ref="B178:E178"/>
    <mergeCell ref="F178:J178"/>
    <mergeCell ref="B173:E173"/>
    <mergeCell ref="F173:J173"/>
    <mergeCell ref="B174:E174"/>
    <mergeCell ref="F174:J174"/>
    <mergeCell ref="B175:E175"/>
    <mergeCell ref="F175:J175"/>
    <mergeCell ref="B170:E170"/>
    <mergeCell ref="F170:J170"/>
    <mergeCell ref="B171:E171"/>
    <mergeCell ref="F171:J171"/>
    <mergeCell ref="B172:E172"/>
    <mergeCell ref="F172:J172"/>
    <mergeCell ref="B167:E167"/>
    <mergeCell ref="F167:J167"/>
    <mergeCell ref="B168:E168"/>
    <mergeCell ref="F168:J168"/>
    <mergeCell ref="B169:E169"/>
    <mergeCell ref="F169:J169"/>
    <mergeCell ref="B164:E164"/>
    <mergeCell ref="F164:J164"/>
    <mergeCell ref="B165:E165"/>
    <mergeCell ref="F165:J165"/>
    <mergeCell ref="B166:E166"/>
    <mergeCell ref="F166:J166"/>
    <mergeCell ref="B161:E161"/>
    <mergeCell ref="F161:J161"/>
    <mergeCell ref="B162:E162"/>
    <mergeCell ref="F162:J162"/>
    <mergeCell ref="B163:E163"/>
    <mergeCell ref="F163:J163"/>
    <mergeCell ref="B158:E158"/>
    <mergeCell ref="F158:J158"/>
    <mergeCell ref="B159:E159"/>
    <mergeCell ref="F159:J159"/>
    <mergeCell ref="B160:E160"/>
    <mergeCell ref="F160:J160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2"/>
    <mergeCell ref="F143:J143"/>
    <mergeCell ref="B144:J144"/>
    <mergeCell ref="B145:E145"/>
    <mergeCell ref="F145:J145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5:E75"/>
    <mergeCell ref="B76:E76"/>
    <mergeCell ref="F76:J76"/>
    <mergeCell ref="B77:E77"/>
    <mergeCell ref="F77:J77"/>
    <mergeCell ref="A78:E78"/>
    <mergeCell ref="F78:J78"/>
    <mergeCell ref="B71:E71"/>
    <mergeCell ref="F71:J71"/>
    <mergeCell ref="F72:J72"/>
    <mergeCell ref="B73:E73"/>
    <mergeCell ref="B74:E74"/>
    <mergeCell ref="F74:J74"/>
    <mergeCell ref="B68:E68"/>
    <mergeCell ref="F68:J68"/>
    <mergeCell ref="B69:E69"/>
    <mergeCell ref="F69:J69"/>
    <mergeCell ref="B70:E70"/>
    <mergeCell ref="F70:J70"/>
    <mergeCell ref="B65:E65"/>
    <mergeCell ref="F65:J65"/>
    <mergeCell ref="B66:E66"/>
    <mergeCell ref="F66:J66"/>
    <mergeCell ref="B67:E67"/>
    <mergeCell ref="F67:J67"/>
    <mergeCell ref="B62:E62"/>
    <mergeCell ref="F62:J62"/>
    <mergeCell ref="B63:E63"/>
    <mergeCell ref="F63:J63"/>
    <mergeCell ref="B64:E64"/>
    <mergeCell ref="F64:J64"/>
    <mergeCell ref="B59:E59"/>
    <mergeCell ref="F59:J59"/>
    <mergeCell ref="B60:E60"/>
    <mergeCell ref="F60:J60"/>
    <mergeCell ref="B61:E61"/>
    <mergeCell ref="F61:J61"/>
    <mergeCell ref="B56:E56"/>
    <mergeCell ref="F56:J56"/>
    <mergeCell ref="B57:E57"/>
    <mergeCell ref="F57:J57"/>
    <mergeCell ref="B58:E58"/>
    <mergeCell ref="F58:J58"/>
    <mergeCell ref="B53:E53"/>
    <mergeCell ref="F53:J53"/>
    <mergeCell ref="B54:E54"/>
    <mergeCell ref="F54:J54"/>
    <mergeCell ref="B55:E55"/>
    <mergeCell ref="F55:J55"/>
    <mergeCell ref="B50:E50"/>
    <mergeCell ref="F50:J50"/>
    <mergeCell ref="B51:E51"/>
    <mergeCell ref="F51:J51"/>
    <mergeCell ref="B52:E52"/>
    <mergeCell ref="F52:J52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A20:J20"/>
    <mergeCell ref="B21:E21"/>
    <mergeCell ref="F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B13:E13"/>
    <mergeCell ref="B14:E14"/>
    <mergeCell ref="F14:J14"/>
    <mergeCell ref="B15:E15"/>
    <mergeCell ref="F15:J15"/>
    <mergeCell ref="A6:J6"/>
    <mergeCell ref="B7:E7"/>
    <mergeCell ref="B9:E9"/>
    <mergeCell ref="F9:J9"/>
    <mergeCell ref="B11:E11"/>
    <mergeCell ref="F11:J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7" activePane="bottomLeft" state="frozen"/>
      <selection activeCell="B11" sqref="B11:E11"/>
      <selection pane="bottomLeft" activeCell="F54" sqref="F54:J54"/>
    </sheetView>
  </sheetViews>
  <sheetFormatPr defaultColWidth="9.140625" defaultRowHeight="12.75" outlineLevelRow="1" x14ac:dyDescent="0.25"/>
  <cols>
    <col min="1" max="1" width="29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34560</v>
      </c>
      <c r="G8" s="33">
        <f>H8*1.1</f>
        <v>31680.000000000004</v>
      </c>
      <c r="H8" s="33">
        <v>28800</v>
      </c>
      <c r="I8" s="33">
        <f>H8*0.75</f>
        <v>21600</v>
      </c>
      <c r="J8" s="33">
        <f>H8*0.5</f>
        <v>14400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48384</v>
      </c>
      <c r="G9" s="37">
        <f>H9*1.1</f>
        <v>44352</v>
      </c>
      <c r="H9" s="37">
        <v>40320</v>
      </c>
      <c r="I9" s="37">
        <f>H9*0.75</f>
        <v>30240</v>
      </c>
      <c r="J9" s="37">
        <f>H9*0.5</f>
        <v>20160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6804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1152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1656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4320 до 45360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8640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15120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17280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19440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21600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23760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25920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28080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30240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32400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34560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36720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38880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41040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43200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45360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3960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6840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3960 до 28800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17100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1710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4500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21600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23040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25920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5760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5760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10800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22140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3960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11880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7200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28800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5760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3960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28800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30060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30240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32400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8640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8640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15120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40320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8640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9331.1999999999989</v>
      </c>
      <c r="G94" s="212">
        <f>H94*1.1</f>
        <v>8553.6</v>
      </c>
      <c r="H94" s="212">
        <v>7776</v>
      </c>
      <c r="I94" s="212">
        <f>H94*0.75</f>
        <v>5832</v>
      </c>
      <c r="J94" s="213">
        <f>H94*0.5</f>
        <v>3888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9000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13824</v>
      </c>
      <c r="G97" s="212">
        <f>H97*1.1</f>
        <v>12672.000000000002</v>
      </c>
      <c r="H97" s="212">
        <v>11520</v>
      </c>
      <c r="I97" s="212">
        <f>H97*0.75</f>
        <v>8640</v>
      </c>
      <c r="J97" s="213">
        <f>H97*0.5</f>
        <v>5760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12960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7200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0" zoomScaleNormal="60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56700</v>
      </c>
      <c r="G8" s="33">
        <f>H8*1.1</f>
        <v>51975.000000000007</v>
      </c>
      <c r="H8" s="33">
        <v>47250</v>
      </c>
      <c r="I8" s="33">
        <f>H8*0.75</f>
        <v>35437.5</v>
      </c>
      <c r="J8" s="33">
        <f>H8*0.5</f>
        <v>23625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79401.599999999991</v>
      </c>
      <c r="G9" s="37">
        <f>H9*1.1</f>
        <v>72784.800000000003</v>
      </c>
      <c r="H9" s="37">
        <v>66168</v>
      </c>
      <c r="I9" s="37">
        <f>H9*0.75</f>
        <v>49626</v>
      </c>
      <c r="J9" s="37">
        <f>H9*0.5</f>
        <v>33084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66549.599999999991</v>
      </c>
      <c r="G11" s="33">
        <f>H11*1.1</f>
        <v>61003.8</v>
      </c>
      <c r="H11" s="33">
        <v>55458</v>
      </c>
      <c r="I11" s="33">
        <f>H11*0.75</f>
        <v>41593.5</v>
      </c>
      <c r="J11" s="33">
        <f>H11*0.5</f>
        <v>27729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93225.599999999991</v>
      </c>
      <c r="G12" s="37">
        <f>H12*1.1</f>
        <v>85456.8</v>
      </c>
      <c r="H12" s="37">
        <v>77688</v>
      </c>
      <c r="I12" s="37">
        <f>H12*0.75</f>
        <v>58266</v>
      </c>
      <c r="J12" s="37">
        <f>H12*0.5</f>
        <v>38844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11520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16560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13266 до 265320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13266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26532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39798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53064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66330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79596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92862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106128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119394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132660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145926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159192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172458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185724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198990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212256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225522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238788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252054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265320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2304 до 49680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8190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3510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49680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9900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29952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2304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2304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4608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6912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32364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3744 до 88344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68040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6804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17010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51768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63774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72612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51804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62164.799999999996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55386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55386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87516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31518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3744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18612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14958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88344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50922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8172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31446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30960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72720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90000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72720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87264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77760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77760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123120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123840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72000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34603.199999999997</v>
      </c>
      <c r="G94" s="212">
        <f>H94*1.1</f>
        <v>31719.600000000002</v>
      </c>
      <c r="H94" s="212">
        <v>28836</v>
      </c>
      <c r="I94" s="212">
        <f>H94*0.75</f>
        <v>21627</v>
      </c>
      <c r="J94" s="213">
        <f>H94*0.5</f>
        <v>14418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28836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25974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49248</v>
      </c>
      <c r="G97" s="212">
        <f>H97*1.1</f>
        <v>45144.000000000007</v>
      </c>
      <c r="H97" s="212">
        <v>41040</v>
      </c>
      <c r="I97" s="212">
        <f>H97*0.75</f>
        <v>30780</v>
      </c>
      <c r="J97" s="213">
        <f>H97*0.5</f>
        <v>20520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41040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36720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42444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0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26784</v>
      </c>
      <c r="G8" s="33">
        <f>H8*1.1</f>
        <v>24552.000000000004</v>
      </c>
      <c r="H8" s="33">
        <v>22320</v>
      </c>
      <c r="I8" s="33">
        <f>H8*0.75</f>
        <v>16740</v>
      </c>
      <c r="J8" s="33">
        <f>H8*0.5</f>
        <v>11160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37497.599999999999</v>
      </c>
      <c r="G9" s="37">
        <f>H9*1.1</f>
        <v>34372.800000000003</v>
      </c>
      <c r="H9" s="37">
        <v>31248</v>
      </c>
      <c r="I9" s="37">
        <f>H9*0.75</f>
        <v>23436</v>
      </c>
      <c r="J9" s="37">
        <f>H9*0.5</f>
        <v>15624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31104</v>
      </c>
      <c r="G11" s="33">
        <f>H11*1.1</f>
        <v>28512.000000000004</v>
      </c>
      <c r="H11" s="33">
        <v>25920</v>
      </c>
      <c r="I11" s="33">
        <f>H11*0.75</f>
        <v>19440</v>
      </c>
      <c r="J11" s="33">
        <f>H11*0.5</f>
        <v>12960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43545.599999999999</v>
      </c>
      <c r="G12" s="37">
        <f>H12*1.1</f>
        <v>39916.800000000003</v>
      </c>
      <c r="H12" s="37">
        <v>36288</v>
      </c>
      <c r="I12" s="37">
        <f>H12*0.75</f>
        <v>27216</v>
      </c>
      <c r="J12" s="37">
        <f>H12*0.5</f>
        <v>18144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6372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756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1080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3240 до 64800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3240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12960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16200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19440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22680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25920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29160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32400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35640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38880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42120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45360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48600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51840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55080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58320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61560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64800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24120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3600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1440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24120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6048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18072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20880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30240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9072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907.19999999999993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2268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6048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22680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21600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30240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13104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8856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26928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26928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3600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12060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25200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8640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32400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30240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36288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18720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12960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38160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25920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8640</v>
      </c>
      <c r="G94" s="212">
        <f>H94*1.1</f>
        <v>7920.0000000000009</v>
      </c>
      <c r="H94" s="212">
        <v>7200</v>
      </c>
      <c r="I94" s="212">
        <f>H94*0.75</f>
        <v>5400</v>
      </c>
      <c r="J94" s="213">
        <f>H94*0.5</f>
        <v>3600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14868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12096</v>
      </c>
      <c r="G97" s="212">
        <f>H97*1.1</f>
        <v>11088</v>
      </c>
      <c r="H97" s="212">
        <v>10080</v>
      </c>
      <c r="I97" s="212">
        <f>H97*0.75</f>
        <v>7560</v>
      </c>
      <c r="J97" s="213">
        <f>H97*0.5</f>
        <v>5040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10080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20880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2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230</v>
      </c>
      <c r="C3" s="14"/>
      <c r="D3" s="14"/>
      <c r="E3" s="14"/>
      <c r="F3" s="15">
        <v>4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23472</v>
      </c>
      <c r="G8" s="33">
        <f>H8*1.1</f>
        <v>21516</v>
      </c>
      <c r="H8" s="33">
        <v>19560</v>
      </c>
      <c r="I8" s="33">
        <f>H8*0.75</f>
        <v>14670</v>
      </c>
      <c r="J8" s="33">
        <f>H8*0.5</f>
        <v>9780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32889.599999999999</v>
      </c>
      <c r="G9" s="37">
        <f>H9*1.1</f>
        <v>30148.800000000003</v>
      </c>
      <c r="H9" s="37">
        <v>27408</v>
      </c>
      <c r="I9" s="37">
        <f>H9*0.75</f>
        <v>20556</v>
      </c>
      <c r="J9" s="37">
        <f>H9*0.5</f>
        <v>13704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26899.200000000001</v>
      </c>
      <c r="G11" s="33">
        <f>H11*1.1</f>
        <v>24657.600000000002</v>
      </c>
      <c r="H11" s="33">
        <v>22416</v>
      </c>
      <c r="I11" s="33">
        <f>H11*0.75</f>
        <v>16812</v>
      </c>
      <c r="J11" s="33">
        <f>H11*0.5</f>
        <v>11208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37670.400000000001</v>
      </c>
      <c r="G12" s="37">
        <f>H12*1.1</f>
        <v>34531.200000000004</v>
      </c>
      <c r="H12" s="37">
        <v>31392</v>
      </c>
      <c r="I12" s="37">
        <f>H12*0.75</f>
        <v>23544</v>
      </c>
      <c r="J12" s="37">
        <f>H12*0.5</f>
        <v>15696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4320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6240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1152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5196 до 103920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5196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10392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15588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20784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25980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31176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36372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41568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46764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57156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62352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67548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77940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83136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88332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93528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98724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103920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1008 до 24240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2592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1536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24240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4800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1008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1008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2016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3024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17040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120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2160 до 20016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12000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1200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3192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6792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8640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7128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7680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9216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3240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2592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7776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20016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2160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7680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5040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17280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6480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2592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24000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20040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9600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12480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10080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11040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13248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11040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3360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24480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9120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12009.6</v>
      </c>
      <c r="G94" s="212">
        <f>H94*1.1</f>
        <v>11008.800000000001</v>
      </c>
      <c r="H94" s="212">
        <v>10008</v>
      </c>
      <c r="I94" s="212">
        <f>H94*0.75</f>
        <v>7506</v>
      </c>
      <c r="J94" s="213">
        <f>H94*0.5</f>
        <v>5004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9600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4896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17280</v>
      </c>
      <c r="G97" s="212">
        <f>H97*1.1</f>
        <v>15840.000000000002</v>
      </c>
      <c r="H97" s="212">
        <v>14400</v>
      </c>
      <c r="I97" s="212">
        <f>H97*0.75</f>
        <v>10800</v>
      </c>
      <c r="J97" s="213">
        <f>H97*0.5</f>
        <v>7200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13440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7200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16790.399999999998</v>
      </c>
      <c r="G100" s="117">
        <f>H100*1.1</f>
        <v>15391.2</v>
      </c>
      <c r="H100" s="117">
        <v>13992</v>
      </c>
      <c r="I100" s="117">
        <f>H100*0.75</f>
        <v>10494</v>
      </c>
      <c r="J100" s="117">
        <f>H100*0.5</f>
        <v>6996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28.5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28.5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28.5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28.5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28.5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28.5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62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43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67392</v>
      </c>
      <c r="G11" s="33">
        <f>H11*1.1</f>
        <v>61776.000000000007</v>
      </c>
      <c r="H11" s="33">
        <v>56160</v>
      </c>
      <c r="I11" s="33">
        <f>H11*0.75</f>
        <v>42120</v>
      </c>
      <c r="J11" s="33">
        <f>H11*0.5</f>
        <v>28080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94348.800000000003</v>
      </c>
      <c r="G12" s="37">
        <f>H12*1.1</f>
        <v>86486.400000000009</v>
      </c>
      <c r="H12" s="37">
        <v>78624</v>
      </c>
      <c r="I12" s="37">
        <f>H12*0.75</f>
        <v>58968</v>
      </c>
      <c r="J12" s="37">
        <f>H12*0.5</f>
        <v>39312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11664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16560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1908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2736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"&amp;MIN($F$21:F50)&amp;" до "&amp;MAX($F$31:F50)</f>
        <v>Цена от 6912 до 207360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6912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13824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20736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27648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34560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41472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48384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55296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62208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69120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76032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82944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89856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96768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103680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110592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117504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124416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131328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138240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145152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152064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158976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165888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172800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179712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186624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193536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200448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207360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214272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221184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228096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235008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241920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248832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255744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262656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269568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266</v>
      </c>
      <c r="C60" s="53"/>
      <c r="D60" s="53"/>
      <c r="E60" s="54"/>
      <c r="F60" s="67">
        <v>276480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2340 до 111888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6480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3798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111888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13392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26784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2340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2340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4662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6984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44064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1908 до 178848</v>
      </c>
      <c r="G74" s="206"/>
      <c r="H74" s="206"/>
      <c r="I74" s="206"/>
      <c r="J74" s="207"/>
    </row>
    <row r="75" spans="1:10" ht="24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35640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3564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8910</v>
      </c>
      <c r="G78" s="94"/>
      <c r="H78" s="94"/>
      <c r="I78" s="94"/>
      <c r="J78" s="95"/>
    </row>
    <row r="79" spans="1:10" ht="24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44496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52" t="s">
        <v>160</v>
      </c>
      <c r="C81" s="96"/>
      <c r="D81" s="96"/>
      <c r="E81" s="97"/>
      <c r="F81" s="67">
        <v>11448</v>
      </c>
      <c r="G81" s="68"/>
      <c r="H81" s="68"/>
      <c r="I81" s="68"/>
      <c r="J81" s="69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67">
        <v>22896</v>
      </c>
      <c r="G82" s="68"/>
      <c r="H82" s="68"/>
      <c r="I82" s="68"/>
      <c r="J82" s="69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67">
        <v>44496</v>
      </c>
      <c r="G83" s="68"/>
      <c r="H83" s="68"/>
      <c r="I83" s="68"/>
      <c r="J83" s="69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67">
        <v>53395.199999999997</v>
      </c>
      <c r="G84" s="68"/>
      <c r="H84" s="68"/>
      <c r="I84" s="68"/>
      <c r="J84" s="69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67">
        <v>11448</v>
      </c>
      <c r="G85" s="68"/>
      <c r="H85" s="68"/>
      <c r="I85" s="68"/>
      <c r="J85" s="69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67">
        <v>11448</v>
      </c>
      <c r="G86" s="68"/>
      <c r="H86" s="68"/>
      <c r="I86" s="68"/>
      <c r="J86" s="69"/>
    </row>
    <row r="87" spans="1:10" ht="36" customHeight="1" x14ac:dyDescent="0.25">
      <c r="A87" s="7" t="s">
        <v>111</v>
      </c>
      <c r="B87" s="76" t="s">
        <v>166</v>
      </c>
      <c r="C87" s="77"/>
      <c r="D87" s="77"/>
      <c r="E87" s="54"/>
      <c r="F87" s="67">
        <v>22896</v>
      </c>
      <c r="G87" s="68"/>
      <c r="H87" s="68"/>
      <c r="I87" s="68"/>
      <c r="J87" s="69"/>
    </row>
    <row r="88" spans="1:10" ht="36" customHeight="1" x14ac:dyDescent="0.25">
      <c r="A88" s="7"/>
      <c r="B88" s="76" t="s">
        <v>167</v>
      </c>
      <c r="C88" s="77"/>
      <c r="D88" s="77"/>
      <c r="E88" s="54"/>
      <c r="F88" s="67">
        <v>54828</v>
      </c>
      <c r="G88" s="68"/>
      <c r="H88" s="68"/>
      <c r="I88" s="68"/>
      <c r="J88" s="69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67">
        <v>3888</v>
      </c>
      <c r="G89" s="68"/>
      <c r="H89" s="68"/>
      <c r="I89" s="68"/>
      <c r="J89" s="69"/>
    </row>
    <row r="90" spans="1:10" ht="36" customHeight="1" x14ac:dyDescent="0.25">
      <c r="A90" s="7"/>
      <c r="B90" s="52" t="s">
        <v>169</v>
      </c>
      <c r="C90" s="96"/>
      <c r="D90" s="96"/>
      <c r="E90" s="97"/>
      <c r="F90" s="67">
        <v>35856</v>
      </c>
      <c r="G90" s="68"/>
      <c r="H90" s="68"/>
      <c r="I90" s="68"/>
      <c r="J90" s="69"/>
    </row>
    <row r="91" spans="1:10" ht="36" customHeight="1" x14ac:dyDescent="0.25">
      <c r="A91" s="7"/>
      <c r="B91" s="52" t="s">
        <v>170</v>
      </c>
      <c r="C91" s="96"/>
      <c r="D91" s="96"/>
      <c r="E91" s="97"/>
      <c r="F91" s="67">
        <v>30240</v>
      </c>
      <c r="G91" s="68"/>
      <c r="H91" s="68"/>
      <c r="I91" s="68"/>
      <c r="J91" s="69"/>
    </row>
    <row r="92" spans="1:10" ht="36" customHeight="1" x14ac:dyDescent="0.25">
      <c r="A92" s="7" t="s">
        <v>111</v>
      </c>
      <c r="B92" s="52" t="s">
        <v>171</v>
      </c>
      <c r="C92" s="96"/>
      <c r="D92" s="96"/>
      <c r="E92" s="97"/>
      <c r="F92" s="67">
        <v>178848</v>
      </c>
      <c r="G92" s="68"/>
      <c r="H92" s="68"/>
      <c r="I92" s="68"/>
      <c r="J92" s="69"/>
    </row>
    <row r="93" spans="1:10" ht="36" customHeight="1" x14ac:dyDescent="0.25">
      <c r="A93" s="7" t="s">
        <v>111</v>
      </c>
      <c r="B93" s="76" t="s">
        <v>172</v>
      </c>
      <c r="C93" s="77"/>
      <c r="D93" s="77"/>
      <c r="E93" s="54"/>
      <c r="F93" s="67">
        <v>1908</v>
      </c>
      <c r="G93" s="68"/>
      <c r="H93" s="68"/>
      <c r="I93" s="68"/>
      <c r="J93" s="69"/>
    </row>
    <row r="94" spans="1:10" ht="37.5" customHeight="1" x14ac:dyDescent="0.25">
      <c r="A94" s="7"/>
      <c r="B94" s="76" t="s">
        <v>173</v>
      </c>
      <c r="C94" s="77"/>
      <c r="D94" s="77"/>
      <c r="E94" s="54"/>
      <c r="F94" s="67">
        <v>6480</v>
      </c>
      <c r="G94" s="68"/>
      <c r="H94" s="68"/>
      <c r="I94" s="68"/>
      <c r="J94" s="69"/>
    </row>
    <row r="95" spans="1:10" ht="36" customHeight="1" x14ac:dyDescent="0.25">
      <c r="A95" s="7"/>
      <c r="B95" s="76" t="s">
        <v>174</v>
      </c>
      <c r="C95" s="77"/>
      <c r="D95" s="77"/>
      <c r="E95" s="54"/>
      <c r="F95" s="67">
        <v>54828</v>
      </c>
      <c r="G95" s="68"/>
      <c r="H95" s="68"/>
      <c r="I95" s="68"/>
      <c r="J95" s="69"/>
    </row>
    <row r="96" spans="1:10" ht="36" customHeight="1" x14ac:dyDescent="0.25">
      <c r="A96" s="7"/>
      <c r="B96" s="76" t="s">
        <v>175</v>
      </c>
      <c r="C96" s="77"/>
      <c r="D96" s="77"/>
      <c r="E96" s="53"/>
      <c r="F96" s="67">
        <v>11448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67">
        <v>62640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67">
        <v>16560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67">
        <v>32400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67">
        <v>62640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84" t="s">
        <v>180</v>
      </c>
      <c r="C101" s="85"/>
      <c r="D101" s="85"/>
      <c r="E101" s="86"/>
      <c r="F101" s="93">
        <v>75168</v>
      </c>
      <c r="G101" s="94"/>
      <c r="H101" s="94"/>
      <c r="I101" s="94"/>
      <c r="J101" s="95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67">
        <v>16560</v>
      </c>
      <c r="G102" s="68"/>
      <c r="H102" s="68"/>
      <c r="I102" s="68"/>
      <c r="J102" s="69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67">
        <v>16560</v>
      </c>
      <c r="G103" s="68"/>
      <c r="H103" s="68"/>
      <c r="I103" s="68"/>
      <c r="J103" s="69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67">
        <v>32400</v>
      </c>
      <c r="G104" s="68"/>
      <c r="H104" s="68"/>
      <c r="I104" s="68"/>
      <c r="J104" s="69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67">
        <v>5760</v>
      </c>
      <c r="G105" s="68"/>
      <c r="H105" s="68"/>
      <c r="I105" s="68"/>
      <c r="J105" s="69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67">
        <v>250560</v>
      </c>
      <c r="G106" s="68"/>
      <c r="H106" s="68"/>
      <c r="I106" s="68"/>
      <c r="J106" s="69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67">
        <v>2880</v>
      </c>
      <c r="G107" s="68"/>
      <c r="H107" s="68"/>
      <c r="I107" s="68"/>
      <c r="J107" s="69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27475.200000000001</v>
      </c>
      <c r="G114" s="212">
        <f>H114*1.1</f>
        <v>25185.600000000002</v>
      </c>
      <c r="H114" s="212">
        <v>22896</v>
      </c>
      <c r="I114" s="212">
        <f>H114*0.75</f>
        <v>17172</v>
      </c>
      <c r="J114" s="213">
        <f>H114*0.5</f>
        <v>11448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11448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 t="e">
        <v>#REF!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38880</v>
      </c>
      <c r="G117" s="212">
        <f>H117*1.1</f>
        <v>35640</v>
      </c>
      <c r="H117" s="212">
        <v>32400</v>
      </c>
      <c r="I117" s="212">
        <f>H117*0.75</f>
        <v>24300</v>
      </c>
      <c r="J117" s="213">
        <f>H117*0.5</f>
        <v>16200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16560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16560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4"/>
      <c r="F120" s="67">
        <v>22896</v>
      </c>
      <c r="G120" s="68"/>
      <c r="H120" s="68"/>
      <c r="I120" s="68"/>
      <c r="J120" s="69"/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28.5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28.5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28.5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28.5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28.5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28.5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255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F120:J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6"/>
  <sheetViews>
    <sheetView view="pageBreakPreview" topLeftCell="B1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9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45360</v>
      </c>
      <c r="G8" s="33">
        <f>H8*1.1</f>
        <v>41580</v>
      </c>
      <c r="H8" s="33">
        <v>37800</v>
      </c>
      <c r="I8" s="33">
        <f>H8*0.75</f>
        <v>28350</v>
      </c>
      <c r="J8" s="33">
        <f>H8*0.5</f>
        <v>18900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63504</v>
      </c>
      <c r="G9" s="37">
        <f>H9*1.1</f>
        <v>58212.000000000007</v>
      </c>
      <c r="H9" s="37">
        <v>52920</v>
      </c>
      <c r="I9" s="37">
        <f>H9*0.75</f>
        <v>39690</v>
      </c>
      <c r="J9" s="37">
        <f>H9*0.5</f>
        <v>26460</v>
      </c>
    </row>
    <row r="10" spans="1:10" ht="18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47736</v>
      </c>
      <c r="G11" s="33">
        <f>H11*1.1</f>
        <v>43758</v>
      </c>
      <c r="H11" s="33">
        <v>39780</v>
      </c>
      <c r="I11" s="33">
        <f>H11*0.75</f>
        <v>29835</v>
      </c>
      <c r="J11" s="33">
        <f>H11*0.5</f>
        <v>19890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66873.599999999991</v>
      </c>
      <c r="G12" s="37">
        <f>H12*1.1</f>
        <v>61300.800000000003</v>
      </c>
      <c r="H12" s="37">
        <v>55728</v>
      </c>
      <c r="I12" s="37">
        <f>H12*0.75</f>
        <v>41796</v>
      </c>
      <c r="J12" s="37">
        <f>H12*0.5</f>
        <v>27864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5400 до 108000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5400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10800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21600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37800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43200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48600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54000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59400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64800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70200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75600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81000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86400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91800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97200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102600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108000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34560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6120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34560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20880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"&amp;MIN(F56,F60:F73)&amp;" до "&amp;MAX(F56,F60:F73)</f>
        <v>Цена от 3060 до 90000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6048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14400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20160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46080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29520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35424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30960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30960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55440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167</v>
      </c>
      <c r="C68" s="77"/>
      <c r="D68" s="77"/>
      <c r="E68" s="54"/>
      <c r="F68" s="67">
        <v>90000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11520</v>
      </c>
      <c r="G70" s="68"/>
      <c r="H70" s="68"/>
      <c r="I70" s="68"/>
      <c r="J70" s="69"/>
    </row>
    <row r="71" spans="1:10" ht="36" customHeight="1" x14ac:dyDescent="0.25">
      <c r="B71" s="52" t="s">
        <v>170</v>
      </c>
      <c r="C71" s="96"/>
      <c r="D71" s="96"/>
      <c r="E71" s="97"/>
      <c r="F71" s="67">
        <v>9360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72000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20160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23040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18000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20160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28800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64800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41760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50112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43920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77760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100800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28800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21600</v>
      </c>
      <c r="G94" s="212">
        <f>H94*1.1</f>
        <v>19800</v>
      </c>
      <c r="H94" s="212">
        <v>18000</v>
      </c>
      <c r="I94" s="212">
        <f>H94*0.75</f>
        <v>13500</v>
      </c>
      <c r="J94" s="213">
        <f>H94*0.5</f>
        <v>9000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16200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313</v>
      </c>
      <c r="C96" s="77"/>
      <c r="D96" s="77"/>
      <c r="E96" s="54"/>
      <c r="F96" s="67">
        <v>9360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9000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30240</v>
      </c>
      <c r="G98" s="212">
        <f>H98*1.1</f>
        <v>27720.000000000004</v>
      </c>
      <c r="H98" s="212">
        <v>25200</v>
      </c>
      <c r="I98" s="212">
        <f>H98*0.75</f>
        <v>18900</v>
      </c>
      <c r="J98" s="213">
        <f>H98*0.5</f>
        <v>12600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23040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315</v>
      </c>
      <c r="C100" s="77"/>
      <c r="D100" s="77"/>
      <c r="E100" s="54"/>
      <c r="F100" s="67">
        <v>13680</v>
      </c>
      <c r="G100" s="68"/>
      <c r="H100" s="68"/>
      <c r="I100" s="68"/>
      <c r="J100" s="69"/>
    </row>
    <row r="101" spans="1:10" ht="36" customHeight="1" x14ac:dyDescent="0.25">
      <c r="A101" s="7" t="s">
        <v>113</v>
      </c>
      <c r="B101" s="76" t="s">
        <v>198</v>
      </c>
      <c r="C101" s="77"/>
      <c r="D101" s="77"/>
      <c r="E101" s="54"/>
      <c r="F101" s="67">
        <v>12960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199</v>
      </c>
      <c r="C102" s="77"/>
      <c r="D102" s="77"/>
      <c r="E102" s="53"/>
      <c r="F102" s="117">
        <f>H102*1.2</f>
        <v>14688</v>
      </c>
      <c r="G102" s="117">
        <f>H102*1.1</f>
        <v>13464.000000000002</v>
      </c>
      <c r="H102" s="117">
        <v>12240</v>
      </c>
      <c r="I102" s="117">
        <f>H102*0.75</f>
        <v>9180</v>
      </c>
      <c r="J102" s="117">
        <f>H102*0.5</f>
        <v>6120</v>
      </c>
    </row>
    <row r="103" spans="1:10" ht="54" customHeight="1" thickBot="1" x14ac:dyDescent="0.3">
      <c r="A103" s="7"/>
      <c r="B103" s="18" t="s">
        <v>200</v>
      </c>
      <c r="C103" s="19"/>
      <c r="D103" s="19"/>
      <c r="E103" s="20"/>
      <c r="F103" s="110"/>
      <c r="G103" s="111"/>
      <c r="H103" s="111"/>
      <c r="I103" s="111"/>
      <c r="J103" s="112"/>
    </row>
    <row r="104" spans="1:10" ht="28.5" customHeight="1" thickBot="1" x14ac:dyDescent="0.3">
      <c r="A104" s="7"/>
      <c r="B104" s="118" t="s">
        <v>188</v>
      </c>
      <c r="C104" s="119"/>
      <c r="D104" s="119"/>
      <c r="E104" s="119"/>
      <c r="F104" s="119"/>
      <c r="G104" s="119"/>
      <c r="H104" s="119"/>
      <c r="I104" s="119"/>
      <c r="J104" s="120"/>
    </row>
    <row r="105" spans="1:10" ht="28.5" customHeight="1" x14ac:dyDescent="0.25">
      <c r="A105" s="7"/>
      <c r="B105" s="78" t="s">
        <v>201</v>
      </c>
      <c r="C105" s="79"/>
      <c r="D105" s="79"/>
      <c r="E105" s="36"/>
      <c r="F105" s="80">
        <v>90</v>
      </c>
      <c r="G105" s="81"/>
      <c r="H105" s="81"/>
      <c r="I105" s="81"/>
      <c r="J105" s="82"/>
    </row>
    <row r="106" spans="1:10" ht="28.5" customHeight="1" x14ac:dyDescent="0.25">
      <c r="A106" s="7"/>
      <c r="B106" s="76" t="s">
        <v>202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28.5" customHeight="1" x14ac:dyDescent="0.25">
      <c r="A107" s="7"/>
      <c r="B107" s="76" t="s">
        <v>203</v>
      </c>
      <c r="C107" s="77"/>
      <c r="D107" s="77"/>
      <c r="E107" s="54"/>
      <c r="F107" s="67">
        <v>45</v>
      </c>
      <c r="G107" s="68"/>
      <c r="H107" s="68"/>
      <c r="I107" s="68"/>
      <c r="J107" s="69"/>
    </row>
    <row r="108" spans="1:10" ht="28.5" customHeight="1" x14ac:dyDescent="0.25">
      <c r="A108" s="7"/>
      <c r="B108" s="76" t="s">
        <v>204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8.5" customHeight="1" thickBot="1" x14ac:dyDescent="0.3">
      <c r="A109" s="7"/>
      <c r="B109" s="76" t="s">
        <v>205</v>
      </c>
      <c r="C109" s="77"/>
      <c r="D109" s="77"/>
      <c r="E109" s="54"/>
      <c r="F109" s="67">
        <v>90</v>
      </c>
      <c r="G109" s="68"/>
      <c r="H109" s="68"/>
      <c r="I109" s="68"/>
      <c r="J109" s="69"/>
    </row>
    <row r="110" spans="1:10" ht="24" thickBot="1" x14ac:dyDescent="0.3">
      <c r="A110" s="7"/>
      <c r="B110" s="27"/>
      <c r="C110" s="28"/>
      <c r="D110" s="28"/>
      <c r="E110" s="29"/>
      <c r="F110" s="177"/>
      <c r="G110" s="203"/>
      <c r="H110" s="203"/>
      <c r="I110" s="203"/>
      <c r="J110" s="204"/>
    </row>
    <row r="111" spans="1:10" ht="21" customHeight="1" x14ac:dyDescent="0.25">
      <c r="A111" s="7"/>
      <c r="B111" s="121"/>
      <c r="C111" s="122"/>
      <c r="D111" s="122"/>
      <c r="E111" s="122"/>
      <c r="F111" s="123"/>
      <c r="G111" s="123"/>
      <c r="H111" s="123"/>
      <c r="I111" s="123"/>
      <c r="J111" s="123"/>
    </row>
    <row r="112" spans="1:10" ht="56.25" customHeight="1" x14ac:dyDescent="0.25">
      <c r="A112" s="7"/>
      <c r="B112" s="124" t="s">
        <v>241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41.25" customHeight="1" x14ac:dyDescent="0.25">
      <c r="A113" s="7"/>
      <c r="B113" s="124" t="s">
        <v>207</v>
      </c>
      <c r="C113" s="124"/>
      <c r="D113" s="124"/>
      <c r="E113" s="124"/>
      <c r="F113" s="124"/>
      <c r="G113" s="124"/>
      <c r="H113" s="124"/>
      <c r="I113" s="124"/>
      <c r="J113" s="124"/>
    </row>
    <row r="114" spans="1:10" ht="21" x14ac:dyDescent="0.25">
      <c r="A114" s="7" t="s">
        <v>113</v>
      </c>
      <c r="B114" s="126" t="s">
        <v>255</v>
      </c>
      <c r="C114" s="126"/>
      <c r="D114" s="126"/>
      <c r="E114" s="126"/>
      <c r="F114" s="126"/>
      <c r="G114" s="126"/>
      <c r="H114" s="126"/>
      <c r="I114" s="126"/>
      <c r="J114" s="126"/>
    </row>
    <row r="115" spans="1:10" ht="42" customHeight="1" x14ac:dyDescent="0.25">
      <c r="A115" s="7"/>
      <c r="B115" s="128" t="s">
        <v>209</v>
      </c>
      <c r="C115" s="128"/>
      <c r="D115" s="128"/>
      <c r="E115" s="128"/>
      <c r="F115" s="128"/>
      <c r="G115" s="128"/>
      <c r="H115" s="128"/>
      <c r="I115" s="128"/>
      <c r="J115" s="128"/>
    </row>
    <row r="116" spans="1:10" ht="21" x14ac:dyDescent="0.25">
      <c r="A116" s="7"/>
    </row>
  </sheetData>
  <sheetProtection selectLockedCells="1" selectUnlockedCells="1"/>
  <mergeCells count="209">
    <mergeCell ref="B114:J114"/>
    <mergeCell ref="B115:J115"/>
    <mergeCell ref="B109:E109"/>
    <mergeCell ref="F109:J109"/>
    <mergeCell ref="B110:E110"/>
    <mergeCell ref="F110:J110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E102"/>
    <mergeCell ref="B103:E103"/>
    <mergeCell ref="F103:J103"/>
    <mergeCell ref="B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F101:J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7"/>
  <sheetViews>
    <sheetView view="pageBreakPreview" topLeftCell="B1" zoomScale="50" zoomScaleNormal="60" zoomScaleSheetLayoutView="50" workbookViewId="0">
      <pane ySplit="4" topLeftCell="A131" activePane="bottomLeft" state="frozen"/>
      <selection activeCell="B11" sqref="B11:E11"/>
      <selection pane="bottomLeft" activeCell="F135" sqref="F135:J13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28"/>
      <c r="D8" s="28"/>
      <c r="E8" s="2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74628</v>
      </c>
      <c r="G9" s="33">
        <f>H9*1.1</f>
        <v>68409</v>
      </c>
      <c r="H9" s="33">
        <v>62190</v>
      </c>
      <c r="I9" s="33">
        <f>H9*0.75</f>
        <v>46642.5</v>
      </c>
      <c r="J9" s="33">
        <f>H9*0.5</f>
        <v>31095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216432</v>
      </c>
      <c r="G10" s="37">
        <f>H10*1.1</f>
        <v>198396.00000000003</v>
      </c>
      <c r="H10" s="37">
        <v>180360</v>
      </c>
      <c r="I10" s="37">
        <f>H10*0.75</f>
        <v>135270</v>
      </c>
      <c r="J10" s="37">
        <f>H10*0.5</f>
        <v>90180</v>
      </c>
    </row>
    <row r="11" spans="1:10" ht="18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85060.800000000003</v>
      </c>
      <c r="G12" s="33">
        <f>H12*1.1</f>
        <v>77972.400000000009</v>
      </c>
      <c r="H12" s="33">
        <v>70884</v>
      </c>
      <c r="I12" s="33">
        <f>H12*0.75</f>
        <v>53163</v>
      </c>
      <c r="J12" s="33">
        <f>H12*0.5</f>
        <v>35442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246758.39999999999</v>
      </c>
      <c r="G13" s="37">
        <f>H13*1.1</f>
        <v>226195.20000000001</v>
      </c>
      <c r="H13" s="37">
        <v>205632</v>
      </c>
      <c r="I13" s="37">
        <f>H13*0.75</f>
        <v>154224</v>
      </c>
      <c r="J13" s="37">
        <f>H13*0.5</f>
        <v>102816</v>
      </c>
    </row>
    <row r="14" spans="1:10" ht="24" customHeight="1" thickBot="1" x14ac:dyDescent="0.3">
      <c r="A14" s="7"/>
      <c r="B14" s="27"/>
      <c r="C14" s="28"/>
      <c r="D14" s="28"/>
      <c r="E14" s="29"/>
      <c r="F14" s="158"/>
      <c r="G14" s="159"/>
      <c r="H14" s="159"/>
      <c r="I14" s="159"/>
      <c r="J14" s="160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43">
        <v>17568</v>
      </c>
      <c r="G15" s="44"/>
      <c r="H15" s="44"/>
      <c r="I15" s="44"/>
      <c r="J15" s="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49">
        <v>51120</v>
      </c>
      <c r="G16" s="50"/>
      <c r="H16" s="50"/>
      <c r="I16" s="50"/>
      <c r="J16" s="51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1512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4392</v>
      </c>
      <c r="G19" s="68"/>
      <c r="H19" s="68"/>
      <c r="I19" s="68"/>
      <c r="J19" s="69"/>
    </row>
    <row r="20" spans="1:10" ht="30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"&amp;MIN(F22:F42)&amp;" до "&amp;MAX(F22:F42)</f>
        <v>Цена от 13230 до 277830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13230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26460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39690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52920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66150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79380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92610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105840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119070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132300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145530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158760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171990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185220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198450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211680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224910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238140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251370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264600</v>
      </c>
      <c r="G41" s="68"/>
      <c r="H41" s="68"/>
      <c r="I41" s="68"/>
      <c r="J41" s="69"/>
    </row>
    <row r="42" spans="1:10" ht="36" customHeight="1" outlineLevel="1" thickBot="1" x14ac:dyDescent="0.3">
      <c r="A42" s="7"/>
      <c r="B42" s="52" t="s">
        <v>231</v>
      </c>
      <c r="C42" s="53"/>
      <c r="D42" s="53"/>
      <c r="E42" s="54"/>
      <c r="F42" s="67">
        <v>277830</v>
      </c>
      <c r="G42" s="68"/>
      <c r="H42" s="68"/>
      <c r="I42" s="68"/>
      <c r="J42" s="69"/>
    </row>
    <row r="43" spans="1:10" ht="30" customHeight="1" thickBot="1" x14ac:dyDescent="0.4">
      <c r="A43" s="361" t="s">
        <v>267</v>
      </c>
      <c r="B43" s="362"/>
      <c r="C43" s="363"/>
      <c r="D43" s="363"/>
      <c r="E43" s="363"/>
      <c r="F43" s="177" t="s">
        <v>267</v>
      </c>
      <c r="G43" s="203"/>
      <c r="H43" s="203"/>
      <c r="I43" s="203"/>
      <c r="J43" s="204"/>
    </row>
    <row r="44" spans="1:10" ht="36" customHeight="1" thickBot="1" x14ac:dyDescent="0.3">
      <c r="A44" s="7" t="s">
        <v>111</v>
      </c>
      <c r="B44" s="30" t="s">
        <v>268</v>
      </c>
      <c r="C44" s="31"/>
      <c r="D44" s="31"/>
      <c r="E44" s="32"/>
      <c r="F44" s="33">
        <f>H44*1.2</f>
        <v>74628</v>
      </c>
      <c r="G44" s="33">
        <f>H44*1.1</f>
        <v>68409</v>
      </c>
      <c r="H44" s="33">
        <v>62190</v>
      </c>
      <c r="I44" s="33">
        <f>H44*0.75</f>
        <v>46642.5</v>
      </c>
      <c r="J44" s="33">
        <f>H44*0.5</f>
        <v>31095</v>
      </c>
    </row>
    <row r="45" spans="1:10" ht="34.5" customHeight="1" thickBot="1" x14ac:dyDescent="0.3">
      <c r="A45" s="7"/>
      <c r="B45" s="27"/>
      <c r="C45" s="38"/>
      <c r="D45" s="38"/>
      <c r="E45" s="39"/>
      <c r="F45" s="177" t="s">
        <v>267</v>
      </c>
      <c r="G45" s="203"/>
      <c r="H45" s="203"/>
      <c r="I45" s="203"/>
      <c r="J45" s="204"/>
    </row>
    <row r="46" spans="1:10" ht="36" customHeight="1" thickBot="1" x14ac:dyDescent="0.3">
      <c r="A46" s="7" t="s">
        <v>111</v>
      </c>
      <c r="B46" s="30" t="s">
        <v>269</v>
      </c>
      <c r="C46" s="31"/>
      <c r="D46" s="31"/>
      <c r="E46" s="32"/>
      <c r="F46" s="33">
        <f>H46*1.2</f>
        <v>85060.800000000003</v>
      </c>
      <c r="G46" s="33">
        <f>H46*1.1</f>
        <v>77972.400000000009</v>
      </c>
      <c r="H46" s="33">
        <v>70884</v>
      </c>
      <c r="I46" s="33">
        <f>H46*0.75</f>
        <v>53163</v>
      </c>
      <c r="J46" s="33">
        <f>H46*0.5</f>
        <v>35442</v>
      </c>
    </row>
    <row r="47" spans="1:10" ht="24" customHeight="1" thickBot="1" x14ac:dyDescent="0.3">
      <c r="A47" s="7"/>
      <c r="B47" s="27"/>
      <c r="C47" s="28"/>
      <c r="D47" s="28"/>
      <c r="E47" s="29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52" t="s">
        <v>270</v>
      </c>
      <c r="C48" s="53"/>
      <c r="D48" s="53"/>
      <c r="E48" s="54"/>
      <c r="F48" s="182">
        <v>1512</v>
      </c>
      <c r="G48" s="364"/>
      <c r="H48" s="364"/>
      <c r="I48" s="364"/>
      <c r="J48" s="365"/>
    </row>
    <row r="49" spans="1:10" ht="30" customHeight="1" thickBot="1" x14ac:dyDescent="0.3">
      <c r="A49" s="177"/>
      <c r="B49" s="203"/>
      <c r="C49" s="203"/>
      <c r="D49" s="203"/>
      <c r="E49" s="204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/>
      <c r="B50" s="61" t="s">
        <v>121</v>
      </c>
      <c r="C50" s="62"/>
      <c r="D50" s="62"/>
      <c r="E50" s="63"/>
      <c r="F50" s="366" t="str">
        <f>"Цена от "&amp;MIN(F51:F74)&amp;" до "&amp;MAX(F51:F74)</f>
        <v>Цена от 5400 до 277830</v>
      </c>
      <c r="G50" s="367"/>
      <c r="H50" s="367"/>
      <c r="I50" s="367"/>
      <c r="J50" s="368"/>
    </row>
    <row r="51" spans="1:10" ht="36" customHeight="1" outlineLevel="1" x14ac:dyDescent="0.25">
      <c r="A51" s="7"/>
      <c r="B51" s="52" t="s">
        <v>271</v>
      </c>
      <c r="C51" s="53"/>
      <c r="D51" s="53"/>
      <c r="E51" s="53"/>
      <c r="F51" s="143">
        <v>13230</v>
      </c>
      <c r="G51" s="144"/>
      <c r="H51" s="144"/>
      <c r="I51" s="144"/>
      <c r="J51" s="145"/>
    </row>
    <row r="52" spans="1:10" ht="36" customHeight="1" outlineLevel="1" x14ac:dyDescent="0.25">
      <c r="A52" s="7"/>
      <c r="B52" s="52" t="s">
        <v>272</v>
      </c>
      <c r="C52" s="53"/>
      <c r="D52" s="53"/>
      <c r="E52" s="53"/>
      <c r="F52" s="58">
        <v>26460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273</v>
      </c>
      <c r="C53" s="53"/>
      <c r="D53" s="53"/>
      <c r="E53" s="53"/>
      <c r="F53" s="58">
        <v>39690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274</v>
      </c>
      <c r="C54" s="53"/>
      <c r="D54" s="53"/>
      <c r="E54" s="53"/>
      <c r="F54" s="58">
        <v>52920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275</v>
      </c>
      <c r="C55" s="53"/>
      <c r="D55" s="53"/>
      <c r="E55" s="53"/>
      <c r="F55" s="58">
        <v>66150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276</v>
      </c>
      <c r="C56" s="53"/>
      <c r="D56" s="53"/>
      <c r="E56" s="53"/>
      <c r="F56" s="58">
        <v>79380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277</v>
      </c>
      <c r="C57" s="53"/>
      <c r="D57" s="53"/>
      <c r="E57" s="53"/>
      <c r="F57" s="58">
        <v>92610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278</v>
      </c>
      <c r="C58" s="53"/>
      <c r="D58" s="53"/>
      <c r="E58" s="53"/>
      <c r="F58" s="58">
        <v>105840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279</v>
      </c>
      <c r="C59" s="53"/>
      <c r="D59" s="53"/>
      <c r="E59" s="53"/>
      <c r="F59" s="58">
        <v>119070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280</v>
      </c>
      <c r="C60" s="53"/>
      <c r="D60" s="53"/>
      <c r="E60" s="53"/>
      <c r="F60" s="58">
        <v>132300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281</v>
      </c>
      <c r="C61" s="53"/>
      <c r="D61" s="53"/>
      <c r="E61" s="53"/>
      <c r="F61" s="58">
        <v>145530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282</v>
      </c>
      <c r="C62" s="53"/>
      <c r="D62" s="53"/>
      <c r="E62" s="53"/>
      <c r="F62" s="58">
        <v>158760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283</v>
      </c>
      <c r="C63" s="53"/>
      <c r="D63" s="53"/>
      <c r="E63" s="53"/>
      <c r="F63" s="58">
        <v>171990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284</v>
      </c>
      <c r="C64" s="53"/>
      <c r="D64" s="53"/>
      <c r="E64" s="53"/>
      <c r="F64" s="58">
        <v>185220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285</v>
      </c>
      <c r="C65" s="53"/>
      <c r="D65" s="53"/>
      <c r="E65" s="53"/>
      <c r="F65" s="58">
        <v>198450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286</v>
      </c>
      <c r="C66" s="53"/>
      <c r="D66" s="53"/>
      <c r="E66" s="53"/>
      <c r="F66" s="58">
        <v>211680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287</v>
      </c>
      <c r="C67" s="53"/>
      <c r="D67" s="53"/>
      <c r="E67" s="53"/>
      <c r="F67" s="58">
        <v>224910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288</v>
      </c>
      <c r="C68" s="53"/>
      <c r="D68" s="53"/>
      <c r="E68" s="53"/>
      <c r="F68" s="58">
        <v>238140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289</v>
      </c>
      <c r="C69" s="53"/>
      <c r="D69" s="53"/>
      <c r="E69" s="53"/>
      <c r="F69" s="58">
        <v>251370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290</v>
      </c>
      <c r="C70" s="53"/>
      <c r="D70" s="53"/>
      <c r="E70" s="53"/>
      <c r="F70" s="58">
        <v>264600</v>
      </c>
      <c r="G70" s="59"/>
      <c r="H70" s="59"/>
      <c r="I70" s="59"/>
      <c r="J70" s="60"/>
    </row>
    <row r="71" spans="1:10" ht="36" customHeight="1" outlineLevel="1" thickBot="1" x14ac:dyDescent="0.3">
      <c r="A71" s="7"/>
      <c r="B71" s="52" t="s">
        <v>291</v>
      </c>
      <c r="C71" s="53"/>
      <c r="D71" s="53"/>
      <c r="E71" s="53"/>
      <c r="F71" s="369">
        <v>277830</v>
      </c>
      <c r="G71" s="153"/>
      <c r="H71" s="153"/>
      <c r="I71" s="153"/>
      <c r="J71" s="154"/>
    </row>
    <row r="72" spans="1:10" ht="36" customHeight="1" thickBot="1" x14ac:dyDescent="0.3">
      <c r="A72" s="7"/>
      <c r="B72" s="70" t="s">
        <v>142</v>
      </c>
      <c r="C72" s="71"/>
      <c r="D72" s="71"/>
      <c r="E72" s="72"/>
      <c r="F72" s="64" t="str">
        <f>"Цена от "&amp;MIN(F73:F82)&amp;" до "&amp;MAX(F73:F82)</f>
        <v>Цена от 1980 до 56340</v>
      </c>
      <c r="G72" s="65"/>
      <c r="H72" s="65"/>
      <c r="I72" s="65"/>
      <c r="J72" s="66"/>
    </row>
    <row r="73" spans="1:10" ht="36" customHeight="1" x14ac:dyDescent="0.25">
      <c r="A73" s="7"/>
      <c r="B73" s="76" t="s">
        <v>143</v>
      </c>
      <c r="C73" s="77"/>
      <c r="D73" s="77"/>
      <c r="E73" s="54"/>
      <c r="F73" s="67">
        <v>8694</v>
      </c>
      <c r="G73" s="68"/>
      <c r="H73" s="68"/>
      <c r="I73" s="68"/>
      <c r="J73" s="69"/>
    </row>
    <row r="74" spans="1:10" ht="36" customHeight="1" x14ac:dyDescent="0.25">
      <c r="A74" s="7"/>
      <c r="B74" s="76" t="s">
        <v>210</v>
      </c>
      <c r="C74" s="77"/>
      <c r="D74" s="77"/>
      <c r="E74" s="54"/>
      <c r="F74" s="67">
        <v>5400</v>
      </c>
      <c r="G74" s="68"/>
      <c r="H74" s="68"/>
      <c r="I74" s="68"/>
      <c r="J74" s="69"/>
    </row>
    <row r="75" spans="1:10" ht="36" customHeight="1" x14ac:dyDescent="0.25">
      <c r="A75" s="7"/>
      <c r="B75" s="78" t="s">
        <v>145</v>
      </c>
      <c r="C75" s="79"/>
      <c r="D75" s="79"/>
      <c r="E75" s="36"/>
      <c r="F75" s="80">
        <v>56340</v>
      </c>
      <c r="G75" s="81"/>
      <c r="H75" s="81"/>
      <c r="I75" s="81"/>
      <c r="J75" s="82"/>
    </row>
    <row r="76" spans="1:10" ht="36" customHeight="1" x14ac:dyDescent="0.25">
      <c r="A76" s="7"/>
      <c r="B76" s="76" t="s">
        <v>146</v>
      </c>
      <c r="C76" s="77"/>
      <c r="D76" s="77"/>
      <c r="E76" s="54"/>
      <c r="F76" s="67">
        <v>11340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147</v>
      </c>
      <c r="C77" s="77"/>
      <c r="D77" s="77"/>
      <c r="E77" s="54"/>
      <c r="F77" s="67">
        <v>38340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148</v>
      </c>
      <c r="C78" s="77"/>
      <c r="D78" s="77"/>
      <c r="E78" s="54"/>
      <c r="F78" s="67">
        <v>1980</v>
      </c>
      <c r="G78" s="68"/>
      <c r="H78" s="68"/>
      <c r="I78" s="68"/>
      <c r="J78" s="69"/>
    </row>
    <row r="79" spans="1:10" ht="36" customHeight="1" x14ac:dyDescent="0.25">
      <c r="A79" s="7"/>
      <c r="B79" s="76" t="s">
        <v>149</v>
      </c>
      <c r="C79" s="77"/>
      <c r="D79" s="77"/>
      <c r="E79" s="54"/>
      <c r="F79" s="67">
        <v>1980</v>
      </c>
      <c r="G79" s="68"/>
      <c r="H79" s="68"/>
      <c r="I79" s="68"/>
      <c r="J79" s="69"/>
    </row>
    <row r="80" spans="1:10" ht="36" customHeight="1" x14ac:dyDescent="0.25">
      <c r="A80" s="7"/>
      <c r="B80" s="76" t="s">
        <v>150</v>
      </c>
      <c r="C80" s="77"/>
      <c r="D80" s="77"/>
      <c r="E80" s="54"/>
      <c r="F80" s="67">
        <v>3960</v>
      </c>
      <c r="G80" s="68"/>
      <c r="H80" s="68"/>
      <c r="I80" s="68"/>
      <c r="J80" s="69"/>
    </row>
    <row r="81" spans="1:10" ht="36" customHeight="1" x14ac:dyDescent="0.25">
      <c r="A81" s="7"/>
      <c r="B81" s="76" t="s">
        <v>151</v>
      </c>
      <c r="C81" s="77"/>
      <c r="D81" s="77"/>
      <c r="E81" s="54"/>
      <c r="F81" s="67">
        <v>5940</v>
      </c>
      <c r="G81" s="68"/>
      <c r="H81" s="68"/>
      <c r="I81" s="68"/>
      <c r="J81" s="69"/>
    </row>
    <row r="82" spans="1:10" ht="36" customHeight="1" thickBot="1" x14ac:dyDescent="0.3">
      <c r="A82" s="7"/>
      <c r="B82" s="76" t="s">
        <v>152</v>
      </c>
      <c r="C82" s="77"/>
      <c r="D82" s="77"/>
      <c r="E82" s="54"/>
      <c r="F82" s="67">
        <v>38340</v>
      </c>
      <c r="G82" s="68"/>
      <c r="H82" s="68"/>
      <c r="I82" s="68"/>
      <c r="J82" s="69"/>
    </row>
    <row r="83" spans="1:10" ht="21.75" customHeight="1" thickBot="1" x14ac:dyDescent="0.3">
      <c r="A83" s="7"/>
      <c r="B83" s="27"/>
      <c r="C83" s="38"/>
      <c r="D83" s="38"/>
      <c r="E83" s="39"/>
      <c r="F83" s="40" t="s">
        <v>153</v>
      </c>
      <c r="G83" s="41"/>
      <c r="H83" s="41"/>
      <c r="I83" s="41"/>
      <c r="J83" s="42"/>
    </row>
    <row r="84" spans="1:10" ht="36" customHeight="1" thickBot="1" x14ac:dyDescent="0.3">
      <c r="A84" s="7"/>
      <c r="B84" s="76" t="s">
        <v>154</v>
      </c>
      <c r="C84" s="77"/>
      <c r="D84" s="77"/>
      <c r="E84" s="54"/>
      <c r="F84" s="67">
        <v>180</v>
      </c>
      <c r="G84" s="68"/>
      <c r="H84" s="68"/>
      <c r="I84" s="68"/>
      <c r="J84" s="69"/>
    </row>
    <row r="85" spans="1:10" ht="54" customHeight="1" thickBot="1" x14ac:dyDescent="0.3">
      <c r="A85" s="7"/>
      <c r="B85" s="194" t="s">
        <v>211</v>
      </c>
      <c r="C85" s="195"/>
      <c r="D85" s="195"/>
      <c r="E85" s="196"/>
      <c r="F85" s="205" t="str">
        <f>"Цена от "&amp;MIN(F87,F91:F104)&amp;" до "&amp;MAX(F87,F91:F104)</f>
        <v>Цена от 3240 до 787140</v>
      </c>
      <c r="G85" s="206"/>
      <c r="H85" s="206"/>
      <c r="I85" s="206"/>
      <c r="J85" s="207"/>
    </row>
    <row r="86" spans="1:10" ht="24" customHeight="1" thickBot="1" x14ac:dyDescent="0.3">
      <c r="A86" s="7"/>
      <c r="B86" s="27"/>
      <c r="C86" s="38"/>
      <c r="D86" s="38"/>
      <c r="E86" s="39"/>
      <c r="F86" s="40"/>
      <c r="G86" s="41"/>
      <c r="H86" s="41"/>
      <c r="I86" s="41"/>
      <c r="J86" s="42"/>
    </row>
    <row r="87" spans="1:10" ht="36" customHeight="1" x14ac:dyDescent="0.25">
      <c r="A87" s="7"/>
      <c r="B87" s="76" t="s">
        <v>156</v>
      </c>
      <c r="C87" s="77"/>
      <c r="D87" s="77"/>
      <c r="E87" s="54"/>
      <c r="F87" s="67">
        <v>79200</v>
      </c>
      <c r="G87" s="68"/>
      <c r="H87" s="68"/>
      <c r="I87" s="68"/>
      <c r="J87" s="69"/>
    </row>
    <row r="88" spans="1:10" ht="36" customHeight="1" x14ac:dyDescent="0.25">
      <c r="A88" s="7"/>
      <c r="B88" s="84" t="s">
        <v>157</v>
      </c>
      <c r="C88" s="85"/>
      <c r="D88" s="85"/>
      <c r="E88" s="86"/>
      <c r="F88" s="67">
        <v>7920</v>
      </c>
      <c r="G88" s="68"/>
      <c r="H88" s="68"/>
      <c r="I88" s="68"/>
      <c r="J88" s="69"/>
    </row>
    <row r="89" spans="1:10" ht="36" customHeight="1" thickBot="1" x14ac:dyDescent="0.3">
      <c r="A89" s="7"/>
      <c r="B89" s="84" t="s">
        <v>158</v>
      </c>
      <c r="C89" s="85"/>
      <c r="D89" s="85"/>
      <c r="E89" s="86"/>
      <c r="F89" s="67">
        <v>19800</v>
      </c>
      <c r="G89" s="68"/>
      <c r="H89" s="68"/>
      <c r="I89" s="68"/>
      <c r="J89" s="69"/>
    </row>
    <row r="90" spans="1:10" ht="24" customHeight="1" thickBot="1" x14ac:dyDescent="0.3">
      <c r="A90" s="7"/>
      <c r="B90" s="27"/>
      <c r="C90" s="38"/>
      <c r="D90" s="38"/>
      <c r="E90" s="39"/>
      <c r="F90" s="40"/>
      <c r="G90" s="41"/>
      <c r="H90" s="41"/>
      <c r="I90" s="41"/>
      <c r="J90" s="42"/>
    </row>
    <row r="91" spans="1:10" ht="36" customHeight="1" x14ac:dyDescent="0.25">
      <c r="A91" s="7" t="s">
        <v>111</v>
      </c>
      <c r="B91" s="78" t="s">
        <v>159</v>
      </c>
      <c r="C91" s="79"/>
      <c r="D91" s="79"/>
      <c r="E91" s="36"/>
      <c r="F91" s="80">
        <v>74340</v>
      </c>
      <c r="G91" s="81"/>
      <c r="H91" s="81"/>
      <c r="I91" s="81"/>
      <c r="J91" s="82"/>
    </row>
    <row r="92" spans="1:10" ht="36" customHeight="1" x14ac:dyDescent="0.25">
      <c r="A92" s="7" t="s">
        <v>111</v>
      </c>
      <c r="B92" s="52" t="s">
        <v>160</v>
      </c>
      <c r="C92" s="96"/>
      <c r="D92" s="96"/>
      <c r="E92" s="97"/>
      <c r="F92" s="186">
        <v>50940</v>
      </c>
      <c r="G92" s="237"/>
      <c r="H92" s="237"/>
      <c r="I92" s="237"/>
      <c r="J92" s="238"/>
    </row>
    <row r="93" spans="1:10" ht="36" customHeight="1" x14ac:dyDescent="0.25">
      <c r="A93" s="7"/>
      <c r="B93" s="52" t="s">
        <v>312</v>
      </c>
      <c r="C93" s="96"/>
      <c r="D93" s="96"/>
      <c r="E93" s="97"/>
      <c r="F93" s="186">
        <v>787140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6" t="s">
        <v>161</v>
      </c>
      <c r="C94" s="77"/>
      <c r="D94" s="77"/>
      <c r="E94" s="54"/>
      <c r="F94" s="186">
        <v>124740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6" t="s">
        <v>162</v>
      </c>
      <c r="C95" s="77"/>
      <c r="D95" s="77"/>
      <c r="E95" s="54"/>
      <c r="F95" s="186">
        <v>93870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6" t="s">
        <v>163</v>
      </c>
      <c r="C96" s="77"/>
      <c r="D96" s="77"/>
      <c r="E96" s="54"/>
      <c r="F96" s="186">
        <v>112644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6" t="s">
        <v>164</v>
      </c>
      <c r="C97" s="77"/>
      <c r="D97" s="77"/>
      <c r="E97" s="54"/>
      <c r="F97" s="186">
        <v>54540</v>
      </c>
      <c r="G97" s="237"/>
      <c r="H97" s="237"/>
      <c r="I97" s="237"/>
      <c r="J97" s="238"/>
    </row>
    <row r="98" spans="1:10" ht="36" customHeight="1" x14ac:dyDescent="0.25">
      <c r="A98" s="7" t="s">
        <v>111</v>
      </c>
      <c r="B98" s="76" t="s">
        <v>165</v>
      </c>
      <c r="C98" s="77"/>
      <c r="D98" s="77"/>
      <c r="E98" s="54"/>
      <c r="F98" s="186">
        <v>94140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52" t="s">
        <v>166</v>
      </c>
      <c r="C99" s="96"/>
      <c r="D99" s="96"/>
      <c r="E99" s="97"/>
      <c r="F99" s="186">
        <v>124740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167</v>
      </c>
      <c r="C100" s="96"/>
      <c r="D100" s="96"/>
      <c r="E100" s="97"/>
      <c r="F100" s="186">
        <v>55800</v>
      </c>
      <c r="G100" s="237"/>
      <c r="H100" s="237"/>
      <c r="I100" s="237"/>
      <c r="J100" s="238"/>
    </row>
    <row r="101" spans="1:10" ht="36" customHeight="1" x14ac:dyDescent="0.25">
      <c r="A101" s="7" t="s">
        <v>111</v>
      </c>
      <c r="B101" s="78" t="s">
        <v>168</v>
      </c>
      <c r="C101" s="79"/>
      <c r="D101" s="79"/>
      <c r="E101" s="36"/>
      <c r="F101" s="186">
        <v>3240</v>
      </c>
      <c r="G101" s="237"/>
      <c r="H101" s="237"/>
      <c r="I101" s="237"/>
      <c r="J101" s="238"/>
    </row>
    <row r="102" spans="1:10" ht="36" customHeight="1" x14ac:dyDescent="0.25">
      <c r="A102" s="7"/>
      <c r="B102" s="52" t="s">
        <v>169</v>
      </c>
      <c r="C102" s="96"/>
      <c r="D102" s="96"/>
      <c r="E102" s="97"/>
      <c r="F102" s="186">
        <v>38340</v>
      </c>
      <c r="G102" s="237"/>
      <c r="H102" s="237"/>
      <c r="I102" s="237"/>
      <c r="J102" s="238"/>
    </row>
    <row r="103" spans="1:10" ht="36" customHeight="1" x14ac:dyDescent="0.25">
      <c r="B103" s="52" t="s">
        <v>170</v>
      </c>
      <c r="C103" s="96"/>
      <c r="D103" s="96"/>
      <c r="E103" s="97"/>
      <c r="F103" s="186">
        <v>31140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52" t="s">
        <v>172</v>
      </c>
      <c r="C104" s="96"/>
      <c r="D104" s="96"/>
      <c r="E104" s="97"/>
      <c r="F104" s="186">
        <v>56340</v>
      </c>
      <c r="G104" s="237"/>
      <c r="H104" s="237"/>
      <c r="I104" s="237"/>
      <c r="J104" s="238"/>
    </row>
    <row r="105" spans="1:10" ht="37.5" customHeight="1" x14ac:dyDescent="0.25">
      <c r="A105" s="7"/>
      <c r="B105" s="76" t="s">
        <v>173</v>
      </c>
      <c r="C105" s="77"/>
      <c r="D105" s="77"/>
      <c r="E105" s="54"/>
      <c r="F105" s="186">
        <v>8694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174</v>
      </c>
      <c r="C106" s="77"/>
      <c r="D106" s="77"/>
      <c r="E106" s="54"/>
      <c r="F106" s="186">
        <v>70002</v>
      </c>
      <c r="G106" s="237"/>
      <c r="H106" s="237"/>
      <c r="I106" s="237"/>
      <c r="J106" s="238"/>
    </row>
    <row r="107" spans="1:10" ht="36" customHeight="1" x14ac:dyDescent="0.25">
      <c r="A107" s="7"/>
      <c r="B107" s="76" t="s">
        <v>175</v>
      </c>
      <c r="C107" s="77"/>
      <c r="D107" s="77"/>
      <c r="E107" s="53"/>
      <c r="F107" s="186">
        <v>60030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176</v>
      </c>
      <c r="C108" s="77"/>
      <c r="D108" s="77"/>
      <c r="E108" s="54"/>
      <c r="F108" s="186">
        <v>216000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177</v>
      </c>
      <c r="C109" s="77"/>
      <c r="D109" s="77"/>
      <c r="E109" s="54"/>
      <c r="F109" s="186">
        <v>148320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178</v>
      </c>
      <c r="C110" s="77"/>
      <c r="D110" s="77"/>
      <c r="E110" s="54"/>
      <c r="F110" s="186">
        <v>362160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179</v>
      </c>
      <c r="C111" s="77"/>
      <c r="D111" s="77"/>
      <c r="E111" s="54"/>
      <c r="F111" s="186">
        <v>272880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84" t="s">
        <v>180</v>
      </c>
      <c r="C112" s="85"/>
      <c r="D112" s="85"/>
      <c r="E112" s="86"/>
      <c r="F112" s="186">
        <v>327456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181</v>
      </c>
      <c r="C113" s="77"/>
      <c r="D113" s="77"/>
      <c r="E113" s="54"/>
      <c r="F113" s="186">
        <v>158400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182</v>
      </c>
      <c r="C114" s="77"/>
      <c r="D114" s="77"/>
      <c r="E114" s="54"/>
      <c r="F114" s="186">
        <v>273600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183</v>
      </c>
      <c r="C115" s="77"/>
      <c r="D115" s="77"/>
      <c r="E115" s="54"/>
      <c r="F115" s="186">
        <v>362160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78" t="s">
        <v>184</v>
      </c>
      <c r="C116" s="79"/>
      <c r="D116" s="79"/>
      <c r="E116" s="36"/>
      <c r="F116" s="186">
        <v>10080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163440</v>
      </c>
      <c r="G117" s="237"/>
      <c r="H117" s="237"/>
      <c r="I117" s="237"/>
      <c r="J117" s="238"/>
    </row>
    <row r="118" spans="1:10" ht="22.5" customHeight="1" x14ac:dyDescent="0.25">
      <c r="A118" s="7" t="s">
        <v>111</v>
      </c>
      <c r="B118" s="104" t="s">
        <v>188</v>
      </c>
      <c r="C118" s="105"/>
      <c r="D118" s="105"/>
      <c r="E118" s="105"/>
      <c r="F118" s="105"/>
      <c r="G118" s="105"/>
      <c r="H118" s="105"/>
      <c r="I118" s="105"/>
      <c r="J118" s="106"/>
    </row>
    <row r="119" spans="1:10" ht="36" customHeight="1" thickBot="1" x14ac:dyDescent="0.3">
      <c r="A119" s="7"/>
      <c r="B119" s="52" t="s">
        <v>171</v>
      </c>
      <c r="C119" s="96"/>
      <c r="D119" s="96"/>
      <c r="E119" s="97"/>
      <c r="F119" s="67">
        <v>40</v>
      </c>
      <c r="G119" s="68"/>
      <c r="H119" s="68"/>
      <c r="I119" s="68"/>
      <c r="J119" s="69"/>
    </row>
    <row r="120" spans="1:10" ht="36" customHeight="1" thickBot="1" x14ac:dyDescent="0.3">
      <c r="A120" s="7"/>
      <c r="B120" s="98" t="s">
        <v>187</v>
      </c>
      <c r="C120" s="99"/>
      <c r="D120" s="99"/>
      <c r="E120" s="100"/>
      <c r="F120" s="101"/>
      <c r="G120" s="102"/>
      <c r="H120" s="102"/>
      <c r="I120" s="102"/>
      <c r="J120" s="103"/>
    </row>
    <row r="121" spans="1:10" ht="36" customHeight="1" thickBot="1" x14ac:dyDescent="0.3">
      <c r="A121" s="7"/>
      <c r="B121" s="167" t="s">
        <v>188</v>
      </c>
      <c r="C121" s="168"/>
      <c r="D121" s="168"/>
      <c r="E121" s="168"/>
      <c r="F121" s="168"/>
      <c r="G121" s="168"/>
      <c r="H121" s="168"/>
      <c r="I121" s="168"/>
      <c r="J121" s="169"/>
    </row>
    <row r="122" spans="1:10" ht="36" customHeight="1" x14ac:dyDescent="0.25">
      <c r="A122" s="7"/>
      <c r="B122" s="107" t="s">
        <v>189</v>
      </c>
      <c r="C122" s="108"/>
      <c r="D122" s="108"/>
      <c r="E122" s="109"/>
      <c r="F122" s="67">
        <v>60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190</v>
      </c>
      <c r="C123" s="77"/>
      <c r="D123" s="77"/>
      <c r="E123" s="54"/>
      <c r="F123" s="67">
        <v>99</v>
      </c>
      <c r="G123" s="68"/>
      <c r="H123" s="68"/>
      <c r="I123" s="68"/>
      <c r="J123" s="69"/>
    </row>
    <row r="124" spans="1:10" ht="36" customHeight="1" thickBot="1" x14ac:dyDescent="0.3">
      <c r="A124" s="7"/>
      <c r="B124" s="76" t="s">
        <v>191</v>
      </c>
      <c r="C124" s="77"/>
      <c r="D124" s="77"/>
      <c r="E124" s="54"/>
      <c r="F124" s="67">
        <v>150</v>
      </c>
      <c r="G124" s="68"/>
      <c r="H124" s="68"/>
      <c r="I124" s="68"/>
      <c r="J124" s="69"/>
    </row>
    <row r="125" spans="1:10" ht="36" customHeight="1" thickBot="1" x14ac:dyDescent="0.3">
      <c r="A125" s="7"/>
      <c r="B125" s="18" t="s">
        <v>192</v>
      </c>
      <c r="C125" s="19"/>
      <c r="D125" s="19"/>
      <c r="E125" s="20"/>
      <c r="F125" s="205"/>
      <c r="G125" s="206"/>
      <c r="H125" s="206"/>
      <c r="I125" s="206"/>
      <c r="J125" s="207"/>
    </row>
    <row r="126" spans="1:10" ht="36" customHeight="1" x14ac:dyDescent="0.25">
      <c r="A126" s="7" t="s">
        <v>111</v>
      </c>
      <c r="B126" s="76" t="s">
        <v>252</v>
      </c>
      <c r="C126" s="77"/>
      <c r="D126" s="77"/>
      <c r="E126" s="54"/>
      <c r="F126" s="67">
        <v>61740</v>
      </c>
      <c r="G126" s="68"/>
      <c r="H126" s="68"/>
      <c r="I126" s="68"/>
      <c r="J126" s="69"/>
    </row>
    <row r="127" spans="1:10" ht="36" customHeight="1" x14ac:dyDescent="0.25">
      <c r="A127" s="7" t="s">
        <v>111</v>
      </c>
      <c r="B127" s="76" t="s">
        <v>313</v>
      </c>
      <c r="C127" s="77"/>
      <c r="D127" s="77"/>
      <c r="E127" s="54"/>
      <c r="F127" s="67">
        <v>61740</v>
      </c>
      <c r="G127" s="68"/>
      <c r="H127" s="68"/>
      <c r="I127" s="68"/>
      <c r="J127" s="69"/>
    </row>
    <row r="128" spans="1:10" ht="36" customHeight="1" x14ac:dyDescent="0.25">
      <c r="A128" s="7" t="s">
        <v>113</v>
      </c>
      <c r="B128" s="76" t="s">
        <v>314</v>
      </c>
      <c r="C128" s="77"/>
      <c r="D128" s="77"/>
      <c r="E128" s="54"/>
      <c r="F128" s="67">
        <v>179280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52" t="s">
        <v>315</v>
      </c>
      <c r="C129" s="96"/>
      <c r="D129" s="96"/>
      <c r="E129" s="97"/>
      <c r="F129" s="67">
        <v>179280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4"/>
      <c r="F130" s="67">
        <v>43740</v>
      </c>
      <c r="G130" s="68"/>
      <c r="H130" s="68"/>
      <c r="I130" s="68"/>
      <c r="J130" s="69"/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28.5" customHeight="1" thickBot="1" x14ac:dyDescent="0.3">
      <c r="A132" s="7"/>
      <c r="B132" s="327" t="s">
        <v>188</v>
      </c>
      <c r="C132" s="328"/>
      <c r="D132" s="328"/>
      <c r="E132" s="328"/>
      <c r="F132" s="328"/>
      <c r="G132" s="328"/>
      <c r="H132" s="328"/>
      <c r="I132" s="328"/>
      <c r="J132" s="329"/>
    </row>
    <row r="133" spans="1:10" ht="28.5" customHeight="1" x14ac:dyDescent="0.25">
      <c r="A133" s="7"/>
      <c r="B133" s="78" t="s">
        <v>201</v>
      </c>
      <c r="C133" s="79"/>
      <c r="D133" s="79"/>
      <c r="E133" s="36"/>
      <c r="F133" s="80">
        <v>180</v>
      </c>
      <c r="G133" s="81"/>
      <c r="H133" s="81"/>
      <c r="I133" s="81"/>
      <c r="J133" s="82"/>
    </row>
    <row r="134" spans="1:10" ht="28.5" customHeight="1" x14ac:dyDescent="0.25">
      <c r="A134" s="7"/>
      <c r="B134" s="76" t="s">
        <v>202</v>
      </c>
      <c r="C134" s="77"/>
      <c r="D134" s="77"/>
      <c r="E134" s="54"/>
      <c r="F134" s="67">
        <v>72</v>
      </c>
      <c r="G134" s="68"/>
      <c r="H134" s="68"/>
      <c r="I134" s="68"/>
      <c r="J134" s="69"/>
    </row>
    <row r="135" spans="1:10" ht="28.5" customHeight="1" x14ac:dyDescent="0.25">
      <c r="A135" s="7"/>
      <c r="B135" s="76" t="s">
        <v>203</v>
      </c>
      <c r="C135" s="77"/>
      <c r="D135" s="77"/>
      <c r="E135" s="54"/>
      <c r="F135" s="67">
        <v>72</v>
      </c>
      <c r="G135" s="68"/>
      <c r="H135" s="68"/>
      <c r="I135" s="68"/>
      <c r="J135" s="69"/>
    </row>
    <row r="136" spans="1:10" ht="28.5" customHeight="1" x14ac:dyDescent="0.25">
      <c r="A136" s="7"/>
      <c r="B136" s="76" t="s">
        <v>204</v>
      </c>
      <c r="C136" s="77"/>
      <c r="D136" s="77"/>
      <c r="E136" s="54"/>
      <c r="F136" s="67">
        <v>180</v>
      </c>
      <c r="G136" s="68"/>
      <c r="H136" s="68"/>
      <c r="I136" s="68"/>
      <c r="J136" s="69"/>
    </row>
    <row r="137" spans="1:10" ht="28.5" customHeight="1" thickBot="1" x14ac:dyDescent="0.3">
      <c r="A137" s="7"/>
      <c r="B137" s="76" t="s">
        <v>205</v>
      </c>
      <c r="C137" s="77"/>
      <c r="D137" s="77"/>
      <c r="E137" s="54"/>
      <c r="F137" s="67">
        <v>180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28"/>
      <c r="D138" s="28"/>
      <c r="E138" s="29"/>
      <c r="F138" s="177"/>
      <c r="G138" s="203"/>
      <c r="H138" s="203"/>
      <c r="I138" s="203"/>
      <c r="J138" s="204"/>
    </row>
    <row r="139" spans="1:10" ht="54" customHeight="1" thickBot="1" x14ac:dyDescent="0.3">
      <c r="A139" s="7" t="s">
        <v>111</v>
      </c>
      <c r="B139" s="460" t="s">
        <v>316</v>
      </c>
      <c r="C139" s="422"/>
      <c r="D139" s="422"/>
      <c r="E139" s="423"/>
      <c r="F139" s="110"/>
      <c r="G139" s="111"/>
      <c r="H139" s="111"/>
      <c r="I139" s="111"/>
      <c r="J139" s="112"/>
    </row>
    <row r="140" spans="1:10" ht="36" customHeight="1" x14ac:dyDescent="0.25">
      <c r="A140" s="7" t="s">
        <v>111</v>
      </c>
      <c r="B140" s="427" t="s">
        <v>317</v>
      </c>
      <c r="C140" s="428"/>
      <c r="D140" s="428"/>
      <c r="E140" s="429"/>
      <c r="F140" s="339"/>
      <c r="G140" s="339"/>
      <c r="H140" s="339"/>
      <c r="I140" s="339"/>
      <c r="J140" s="340"/>
    </row>
    <row r="141" spans="1:10" ht="36" customHeight="1" thickBot="1" x14ac:dyDescent="0.3">
      <c r="A141" s="7"/>
      <c r="B141" s="461" t="s">
        <v>318</v>
      </c>
      <c r="C141" s="462"/>
      <c r="D141" s="462"/>
      <c r="E141" s="463"/>
      <c r="F141" s="339"/>
      <c r="G141" s="339"/>
      <c r="H141" s="339"/>
      <c r="I141" s="339"/>
      <c r="J141" s="339"/>
    </row>
    <row r="142" spans="1:10" ht="18" customHeight="1" x14ac:dyDescent="0.25">
      <c r="A142" s="7"/>
      <c r="B142" s="121"/>
      <c r="C142" s="122"/>
      <c r="D142" s="122"/>
      <c r="E142" s="122"/>
      <c r="F142" s="123"/>
      <c r="G142" s="123"/>
      <c r="H142" s="123"/>
      <c r="I142" s="123"/>
      <c r="J142" s="123"/>
    </row>
    <row r="143" spans="1:10" ht="67.5" customHeight="1" x14ac:dyDescent="0.25">
      <c r="A143" s="7"/>
      <c r="B143" s="124" t="s">
        <v>319</v>
      </c>
      <c r="C143" s="124"/>
      <c r="D143" s="124"/>
      <c r="E143" s="124"/>
      <c r="F143" s="124"/>
      <c r="G143" s="124"/>
      <c r="H143" s="124"/>
      <c r="I143" s="124"/>
      <c r="J143" s="124"/>
    </row>
    <row r="144" spans="1:10" ht="27" customHeight="1" x14ac:dyDescent="0.25">
      <c r="A144" s="7" t="s">
        <v>113</v>
      </c>
      <c r="B144" s="126" t="s">
        <v>208</v>
      </c>
      <c r="C144" s="126"/>
      <c r="D144" s="126"/>
      <c r="E144" s="126"/>
      <c r="F144" s="126"/>
      <c r="G144" s="126"/>
      <c r="H144" s="126"/>
      <c r="I144" s="126"/>
      <c r="J144" s="126"/>
    </row>
    <row r="145" spans="1:10" s="172" customFormat="1" ht="20.100000000000001" customHeight="1" x14ac:dyDescent="0.25">
      <c r="B145" s="388"/>
      <c r="F145" s="389"/>
      <c r="G145" s="389"/>
      <c r="H145" s="389"/>
      <c r="I145" s="389"/>
      <c r="J145" s="389"/>
    </row>
    <row r="146" spans="1:10" s="239" customFormat="1" ht="36" customHeight="1" thickBot="1" x14ac:dyDescent="0.3">
      <c r="B146" s="240" t="s">
        <v>242</v>
      </c>
      <c r="C146" s="240"/>
      <c r="D146" s="240"/>
      <c r="E146" s="240"/>
      <c r="F146" s="240"/>
      <c r="G146" s="240"/>
      <c r="H146" s="240"/>
      <c r="I146" s="240"/>
    </row>
    <row r="147" spans="1:10" s="129" customFormat="1" ht="36" customHeight="1" thickBot="1" x14ac:dyDescent="0.3">
      <c r="B147" s="241" t="s">
        <v>243</v>
      </c>
      <c r="C147" s="242"/>
      <c r="D147" s="242"/>
      <c r="E147" s="242"/>
      <c r="F147" s="242"/>
      <c r="G147" s="242"/>
      <c r="H147" s="242"/>
      <c r="I147" s="243"/>
    </row>
    <row r="148" spans="1:10" ht="76.5" customHeight="1" thickBot="1" x14ac:dyDescent="0.3">
      <c r="B148" s="244" t="s">
        <v>244</v>
      </c>
      <c r="C148" s="245"/>
      <c r="D148" s="246" t="s">
        <v>245</v>
      </c>
      <c r="E148" s="247"/>
      <c r="F148" s="248"/>
      <c r="G148" s="247" t="s">
        <v>246</v>
      </c>
      <c r="H148" s="247"/>
      <c r="I148" s="248"/>
      <c r="J148" s="9"/>
    </row>
    <row r="149" spans="1:10" ht="36" customHeight="1" x14ac:dyDescent="0.25">
      <c r="B149" s="249" t="s">
        <v>247</v>
      </c>
      <c r="C149" s="250"/>
      <c r="D149" s="251" t="s">
        <v>248</v>
      </c>
      <c r="E149" s="251"/>
      <c r="F149" s="251"/>
      <c r="G149" s="252">
        <v>2190</v>
      </c>
      <c r="H149" s="251"/>
      <c r="I149" s="253"/>
      <c r="J149" s="9"/>
    </row>
    <row r="150" spans="1:10" ht="36" customHeight="1" x14ac:dyDescent="0.25">
      <c r="B150" s="254" t="s">
        <v>249</v>
      </c>
      <c r="C150" s="255"/>
      <c r="D150" s="256"/>
      <c r="E150" s="256"/>
      <c r="F150" s="256"/>
      <c r="G150" s="257">
        <v>1590</v>
      </c>
      <c r="H150" s="256"/>
      <c r="I150" s="258"/>
      <c r="J150" s="9"/>
    </row>
    <row r="151" spans="1:10" ht="36" customHeight="1" x14ac:dyDescent="0.25">
      <c r="B151" s="254" t="s">
        <v>250</v>
      </c>
      <c r="C151" s="255"/>
      <c r="D151" s="256"/>
      <c r="E151" s="256"/>
      <c r="F151" s="256"/>
      <c r="G151" s="257">
        <v>1440</v>
      </c>
      <c r="H151" s="256"/>
      <c r="I151" s="258"/>
      <c r="J151" s="9"/>
    </row>
    <row r="152" spans="1:10" ht="54" customHeight="1" x14ac:dyDescent="0.25">
      <c r="B152" s="254" t="s">
        <v>251</v>
      </c>
      <c r="C152" s="255"/>
      <c r="D152" s="256"/>
      <c r="E152" s="256"/>
      <c r="F152" s="256"/>
      <c r="G152" s="257">
        <v>1290</v>
      </c>
      <c r="H152" s="256"/>
      <c r="I152" s="258"/>
      <c r="J152" s="9"/>
    </row>
    <row r="153" spans="1:10" ht="18" customHeight="1" x14ac:dyDescent="0.25">
      <c r="B153" s="341"/>
      <c r="C153" s="341"/>
      <c r="D153" s="342"/>
      <c r="E153" s="342"/>
      <c r="F153" s="342"/>
      <c r="G153" s="343"/>
      <c r="H153" s="342"/>
      <c r="I153" s="342"/>
      <c r="J153" s="9"/>
    </row>
    <row r="154" spans="1:10" ht="40.5" customHeight="1" x14ac:dyDescent="0.25">
      <c r="A154" s="7"/>
      <c r="B154" s="128" t="s">
        <v>209</v>
      </c>
      <c r="C154" s="128"/>
      <c r="D154" s="128"/>
      <c r="E154" s="128"/>
      <c r="F154" s="128"/>
      <c r="G154" s="128"/>
      <c r="H154" s="128"/>
      <c r="I154" s="128"/>
      <c r="J154" s="128"/>
    </row>
    <row r="155" spans="1:10" ht="23.25" x14ac:dyDescent="0.25">
      <c r="A155" s="344" t="s">
        <v>320</v>
      </c>
      <c r="B155" s="344"/>
      <c r="C155" s="344"/>
      <c r="D155" s="344"/>
      <c r="E155" s="344"/>
      <c r="F155" s="344"/>
      <c r="G155" s="344"/>
      <c r="H155" s="344"/>
      <c r="I155" s="9"/>
      <c r="J155" s="9"/>
    </row>
    <row r="156" spans="1:10" ht="25.5" x14ac:dyDescent="0.35">
      <c r="A156" s="345" t="s">
        <v>321</v>
      </c>
      <c r="B156" s="345"/>
      <c r="C156" s="345"/>
      <c r="D156" s="345"/>
      <c r="E156" s="346" t="s">
        <v>322</v>
      </c>
      <c r="F156" s="347"/>
      <c r="G156" s="347"/>
      <c r="H156" s="9"/>
      <c r="I156" s="9"/>
      <c r="J156" s="9"/>
    </row>
    <row r="157" spans="1:10" ht="25.5" x14ac:dyDescent="0.35">
      <c r="A157" s="348" t="s">
        <v>323</v>
      </c>
      <c r="B157" s="348"/>
      <c r="C157" s="348"/>
      <c r="D157" s="348"/>
      <c r="E157" s="349">
        <v>1</v>
      </c>
      <c r="F157" s="347"/>
      <c r="G157" s="347"/>
      <c r="H157" s="9"/>
      <c r="I157" s="9"/>
      <c r="J157" s="9"/>
    </row>
    <row r="158" spans="1:10" ht="25.5" x14ac:dyDescent="0.35">
      <c r="A158" s="348">
        <v>2</v>
      </c>
      <c r="B158" s="348"/>
      <c r="C158" s="348"/>
      <c r="D158" s="348"/>
      <c r="E158" s="350">
        <v>1.1000000000000001</v>
      </c>
      <c r="F158" s="347"/>
      <c r="G158" s="347"/>
      <c r="H158" s="9"/>
      <c r="I158" s="9"/>
      <c r="J158" s="9"/>
    </row>
    <row r="159" spans="1:10" ht="25.5" x14ac:dyDescent="0.35">
      <c r="A159" s="348">
        <v>3</v>
      </c>
      <c r="B159" s="348"/>
      <c r="C159" s="348"/>
      <c r="D159" s="348"/>
      <c r="E159" s="350">
        <v>1.2</v>
      </c>
      <c r="F159" s="347"/>
      <c r="G159" s="347"/>
      <c r="H159" s="9"/>
      <c r="I159" s="9"/>
      <c r="J159" s="9"/>
    </row>
    <row r="160" spans="1:10" ht="25.5" x14ac:dyDescent="0.35">
      <c r="A160" s="348" t="s">
        <v>324</v>
      </c>
      <c r="B160" s="348"/>
      <c r="C160" s="348"/>
      <c r="D160" s="348"/>
      <c r="E160" s="350">
        <v>1.25</v>
      </c>
      <c r="F160" s="347"/>
      <c r="G160" s="347"/>
      <c r="H160" s="9"/>
      <c r="I160" s="9"/>
      <c r="J160" s="9"/>
    </row>
    <row r="161" spans="1:10" ht="25.5" x14ac:dyDescent="0.35">
      <c r="A161" s="348" t="s">
        <v>325</v>
      </c>
      <c r="B161" s="348"/>
      <c r="C161" s="348"/>
      <c r="D161" s="348"/>
      <c r="E161" s="350">
        <v>1.3</v>
      </c>
      <c r="F161" s="347"/>
      <c r="G161" s="347"/>
      <c r="H161" s="9"/>
      <c r="I161" s="9"/>
      <c r="J161" s="9"/>
    </row>
    <row r="162" spans="1:10" ht="25.5" x14ac:dyDescent="0.35">
      <c r="A162" s="348" t="s">
        <v>326</v>
      </c>
      <c r="B162" s="348"/>
      <c r="C162" s="348"/>
      <c r="D162" s="348"/>
      <c r="E162" s="350">
        <v>1.35</v>
      </c>
      <c r="F162" s="347"/>
      <c r="G162" s="347"/>
      <c r="H162" s="9"/>
      <c r="I162" s="9"/>
      <c r="J162" s="9"/>
    </row>
    <row r="163" spans="1:10" ht="25.5" x14ac:dyDescent="0.35">
      <c r="A163" s="348" t="s">
        <v>327</v>
      </c>
      <c r="B163" s="348"/>
      <c r="C163" s="348"/>
      <c r="D163" s="348"/>
      <c r="E163" s="350">
        <v>1.4</v>
      </c>
      <c r="F163" s="347"/>
      <c r="G163" s="347"/>
      <c r="H163" s="9"/>
      <c r="I163" s="9"/>
      <c r="J163" s="9"/>
    </row>
    <row r="164" spans="1:10" ht="25.5" x14ac:dyDescent="0.35">
      <c r="A164" s="348" t="s">
        <v>328</v>
      </c>
      <c r="B164" s="348"/>
      <c r="C164" s="348"/>
      <c r="D164" s="348"/>
      <c r="E164" s="350">
        <v>1.45</v>
      </c>
      <c r="F164" s="347"/>
      <c r="G164" s="347"/>
      <c r="H164" s="9"/>
      <c r="I164" s="9"/>
      <c r="J164" s="9"/>
    </row>
    <row r="165" spans="1:10" ht="25.5" x14ac:dyDescent="0.35">
      <c r="A165" s="348" t="s">
        <v>329</v>
      </c>
      <c r="B165" s="348"/>
      <c r="C165" s="348"/>
      <c r="D165" s="348"/>
      <c r="E165" s="350">
        <v>1.5</v>
      </c>
      <c r="F165" s="347"/>
      <c r="G165" s="347"/>
      <c r="H165" s="9"/>
      <c r="I165" s="9"/>
      <c r="J165" s="9"/>
    </row>
    <row r="166" spans="1:10" ht="25.5" x14ac:dyDescent="0.35">
      <c r="A166" s="348" t="s">
        <v>330</v>
      </c>
      <c r="B166" s="348"/>
      <c r="C166" s="348"/>
      <c r="D166" s="348"/>
      <c r="E166" s="350">
        <v>2</v>
      </c>
      <c r="F166" s="347"/>
      <c r="G166" s="347"/>
      <c r="H166" s="9"/>
      <c r="I166" s="9"/>
      <c r="J166" s="9"/>
    </row>
    <row r="167" spans="1:10" ht="53.25" customHeight="1" x14ac:dyDescent="0.25">
      <c r="A167" s="351" t="s">
        <v>331</v>
      </c>
      <c r="B167" s="351"/>
      <c r="C167" s="351"/>
      <c r="D167" s="351"/>
      <c r="E167" s="351"/>
      <c r="F167" s="351"/>
      <c r="G167" s="351"/>
      <c r="H167" s="351"/>
      <c r="I167" s="9"/>
      <c r="J167" s="9"/>
    </row>
  </sheetData>
  <sheetProtection selectLockedCells="1" selectUnlockedCells="1"/>
  <mergeCells count="292">
    <mergeCell ref="A166:D166"/>
    <mergeCell ref="A167:H167"/>
    <mergeCell ref="A160:D160"/>
    <mergeCell ref="A161:D161"/>
    <mergeCell ref="A162:D162"/>
    <mergeCell ref="A163:D163"/>
    <mergeCell ref="A164:D164"/>
    <mergeCell ref="A165:D165"/>
    <mergeCell ref="B154:J154"/>
    <mergeCell ref="A155:H155"/>
    <mergeCell ref="A156:D156"/>
    <mergeCell ref="A157:D157"/>
    <mergeCell ref="A158:D158"/>
    <mergeCell ref="A159:D159"/>
    <mergeCell ref="B149:C149"/>
    <mergeCell ref="D149:F152"/>
    <mergeCell ref="G149:I149"/>
    <mergeCell ref="B150:C150"/>
    <mergeCell ref="G150:I150"/>
    <mergeCell ref="B151:C151"/>
    <mergeCell ref="G151:I151"/>
    <mergeCell ref="B152:C152"/>
    <mergeCell ref="G152:I152"/>
    <mergeCell ref="B143:J143"/>
    <mergeCell ref="B144:J144"/>
    <mergeCell ref="B146:I146"/>
    <mergeCell ref="B147:I147"/>
    <mergeCell ref="B148:C148"/>
    <mergeCell ref="D148:F148"/>
    <mergeCell ref="G148:I148"/>
    <mergeCell ref="B138:E138"/>
    <mergeCell ref="F138:J138"/>
    <mergeCell ref="B139:E139"/>
    <mergeCell ref="F139:J139"/>
    <mergeCell ref="B140:E140"/>
    <mergeCell ref="B141:E141"/>
    <mergeCell ref="B135:E135"/>
    <mergeCell ref="F135:J135"/>
    <mergeCell ref="B136:E136"/>
    <mergeCell ref="F136:J136"/>
    <mergeCell ref="B137:E137"/>
    <mergeCell ref="F137:J137"/>
    <mergeCell ref="B131:E131"/>
    <mergeCell ref="F131:J131"/>
    <mergeCell ref="B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E130"/>
    <mergeCell ref="F130:J130"/>
    <mergeCell ref="B125:E125"/>
    <mergeCell ref="F125:J125"/>
    <mergeCell ref="B126:E126"/>
    <mergeCell ref="F126:J126"/>
    <mergeCell ref="B127:E127"/>
    <mergeCell ref="F127:J127"/>
    <mergeCell ref="B121:J121"/>
    <mergeCell ref="B122:E122"/>
    <mergeCell ref="F122:J122"/>
    <mergeCell ref="B123:E123"/>
    <mergeCell ref="F123:J123"/>
    <mergeCell ref="B124:E124"/>
    <mergeCell ref="F124:J124"/>
    <mergeCell ref="B117:E117"/>
    <mergeCell ref="F117:J117"/>
    <mergeCell ref="B118:J118"/>
    <mergeCell ref="B119:E119"/>
    <mergeCell ref="F119:J119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A49:E49"/>
    <mergeCell ref="F49:J49"/>
    <mergeCell ref="B50:E50"/>
    <mergeCell ref="F50:J50"/>
    <mergeCell ref="F43:J43"/>
    <mergeCell ref="B44:E44"/>
    <mergeCell ref="B45:E45"/>
    <mergeCell ref="F45:J45"/>
    <mergeCell ref="B46:E46"/>
    <mergeCell ref="B47:E47"/>
    <mergeCell ref="F47:J47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K191"/>
  <sheetViews>
    <sheetView view="pageBreakPreview" topLeftCell="B1" zoomScale="50" zoomScaleNormal="60" zoomScaleSheetLayoutView="50" workbookViewId="0">
      <pane ySplit="4" topLeftCell="A158" activePane="bottomLeft" state="frozen"/>
      <selection activeCell="B11" sqref="B11:E11"/>
      <selection pane="bottomLeft" activeCell="Q165" sqref="Q165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69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40.5" customHeight="1" x14ac:dyDescent="0.25">
      <c r="A5" s="7"/>
      <c r="B5" s="460" t="s">
        <v>104</v>
      </c>
      <c r="C5" s="422"/>
      <c r="D5" s="422"/>
      <c r="E5" s="422"/>
      <c r="F5" s="422"/>
      <c r="G5" s="422"/>
      <c r="H5" s="422"/>
      <c r="I5" s="422"/>
      <c r="J5" s="423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thickBot="1" x14ac:dyDescent="0.3">
      <c r="A9" s="7" t="s">
        <v>111</v>
      </c>
      <c r="B9" s="464" t="s">
        <v>112</v>
      </c>
      <c r="C9" s="465"/>
      <c r="D9" s="465"/>
      <c r="E9" s="466"/>
      <c r="F9" s="452">
        <f>H9*1.2</f>
        <v>85579.199999999997</v>
      </c>
      <c r="G9" s="452">
        <f>H9*1.1</f>
        <v>78447.600000000006</v>
      </c>
      <c r="H9" s="452">
        <v>71316</v>
      </c>
      <c r="I9" s="452">
        <f>H9*0.75</f>
        <v>53487</v>
      </c>
      <c r="J9" s="453">
        <f>H9*0.5</f>
        <v>35658</v>
      </c>
    </row>
    <row r="10" spans="1:10" ht="16.5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thickBot="1" x14ac:dyDescent="0.3">
      <c r="A11" s="7" t="s">
        <v>111</v>
      </c>
      <c r="B11" s="467" t="s">
        <v>115</v>
      </c>
      <c r="C11" s="468"/>
      <c r="D11" s="468"/>
      <c r="E11" s="469"/>
      <c r="F11" s="452">
        <f>H11*1.2</f>
        <v>98020.800000000003</v>
      </c>
      <c r="G11" s="452">
        <f>H11*1.1</f>
        <v>89852.400000000009</v>
      </c>
      <c r="H11" s="452">
        <v>81684</v>
      </c>
      <c r="I11" s="452">
        <f>H11*0.75</f>
        <v>61263</v>
      </c>
      <c r="J11" s="453">
        <f>H11*0.5</f>
        <v>40842</v>
      </c>
    </row>
    <row r="12" spans="1:10" ht="25.5" customHeight="1" thickBot="1" x14ac:dyDescent="0.3">
      <c r="A12" s="7"/>
      <c r="B12" s="137"/>
      <c r="C12" s="138"/>
      <c r="D12" s="138"/>
      <c r="E12" s="139"/>
      <c r="F12" s="40"/>
      <c r="G12" s="41"/>
      <c r="H12" s="41"/>
      <c r="I12" s="41"/>
      <c r="J12" s="42"/>
    </row>
    <row r="13" spans="1:10" ht="36" customHeight="1" x14ac:dyDescent="0.25">
      <c r="A13" s="7" t="s">
        <v>113</v>
      </c>
      <c r="B13" s="470" t="s">
        <v>114</v>
      </c>
      <c r="C13" s="471"/>
      <c r="D13" s="471"/>
      <c r="E13" s="472"/>
      <c r="F13" s="473">
        <f>H13*1.2</f>
        <v>214012.79999999999</v>
      </c>
      <c r="G13" s="37">
        <f>H13*1.1</f>
        <v>196178.40000000002</v>
      </c>
      <c r="H13" s="37">
        <v>178344</v>
      </c>
      <c r="I13" s="37">
        <f>H13*0.75</f>
        <v>133758</v>
      </c>
      <c r="J13" s="37">
        <f>H13*0.5</f>
        <v>89172</v>
      </c>
    </row>
    <row r="14" spans="1:10" ht="36" customHeight="1" thickBot="1" x14ac:dyDescent="0.3">
      <c r="A14" s="7" t="s">
        <v>113</v>
      </c>
      <c r="B14" s="474" t="s">
        <v>116</v>
      </c>
      <c r="C14" s="475"/>
      <c r="D14" s="475"/>
      <c r="E14" s="476"/>
      <c r="F14" s="473">
        <f>H14*1.2</f>
        <v>245116.79999999999</v>
      </c>
      <c r="G14" s="37">
        <f>H14*1.1</f>
        <v>224690.40000000002</v>
      </c>
      <c r="H14" s="37">
        <v>204264</v>
      </c>
      <c r="I14" s="37">
        <f>H14*0.75</f>
        <v>153198</v>
      </c>
      <c r="J14" s="37">
        <f>H14*0.5</f>
        <v>102132</v>
      </c>
    </row>
    <row r="15" spans="1:10" ht="24" customHeight="1" thickBot="1" x14ac:dyDescent="0.3">
      <c r="A15" s="7"/>
      <c r="B15" s="155"/>
      <c r="C15" s="458"/>
      <c r="D15" s="458"/>
      <c r="E15" s="459"/>
      <c r="F15" s="158"/>
      <c r="G15" s="159"/>
      <c r="H15" s="159"/>
      <c r="I15" s="159"/>
      <c r="J15" s="160"/>
    </row>
    <row r="16" spans="1:10" ht="36" customHeight="1" x14ac:dyDescent="0.25">
      <c r="A16" s="7" t="s">
        <v>111</v>
      </c>
      <c r="B16" s="30" t="s">
        <v>117</v>
      </c>
      <c r="C16" s="227"/>
      <c r="D16" s="227"/>
      <c r="E16" s="228"/>
      <c r="F16" s="43">
        <v>14940</v>
      </c>
      <c r="G16" s="44"/>
      <c r="H16" s="44"/>
      <c r="I16" s="44"/>
      <c r="J16" s="45"/>
    </row>
    <row r="17" spans="1:10" ht="36" customHeight="1" thickBot="1" x14ac:dyDescent="0.3">
      <c r="A17" s="7" t="s">
        <v>113</v>
      </c>
      <c r="B17" s="229" t="s">
        <v>118</v>
      </c>
      <c r="C17" s="230"/>
      <c r="D17" s="230"/>
      <c r="E17" s="231"/>
      <c r="F17" s="49">
        <v>37440</v>
      </c>
      <c r="G17" s="50"/>
      <c r="H17" s="50"/>
      <c r="I17" s="50"/>
      <c r="J17" s="51"/>
    </row>
    <row r="18" spans="1:10" ht="24" customHeight="1" thickBot="1" x14ac:dyDescent="0.3">
      <c r="A18" s="7"/>
      <c r="B18" s="27"/>
      <c r="C18" s="28"/>
      <c r="D18" s="28"/>
      <c r="E18" s="29"/>
      <c r="F18" s="177"/>
      <c r="G18" s="203"/>
      <c r="H18" s="203"/>
      <c r="I18" s="203"/>
      <c r="J18" s="204"/>
    </row>
    <row r="19" spans="1:10" ht="36" customHeight="1" x14ac:dyDescent="0.25">
      <c r="A19" s="7" t="s">
        <v>111</v>
      </c>
      <c r="B19" s="52" t="s">
        <v>119</v>
      </c>
      <c r="C19" s="53"/>
      <c r="D19" s="53"/>
      <c r="E19" s="54"/>
      <c r="F19" s="43">
        <v>2376</v>
      </c>
      <c r="G19" s="44"/>
      <c r="H19" s="44"/>
      <c r="I19" s="44"/>
      <c r="J19" s="45"/>
    </row>
    <row r="20" spans="1:10" ht="36" customHeight="1" thickBot="1" x14ac:dyDescent="0.3">
      <c r="A20" s="7" t="s">
        <v>113</v>
      </c>
      <c r="B20" s="315" t="s">
        <v>120</v>
      </c>
      <c r="C20" s="299"/>
      <c r="D20" s="299"/>
      <c r="E20" s="86"/>
      <c r="F20" s="49">
        <v>5976</v>
      </c>
      <c r="G20" s="50"/>
      <c r="H20" s="50"/>
      <c r="I20" s="50"/>
      <c r="J20" s="51"/>
    </row>
    <row r="21" spans="1:10" ht="31.5" customHeight="1" thickBot="1" x14ac:dyDescent="0.3">
      <c r="A21" s="311" t="s">
        <v>256</v>
      </c>
      <c r="B21" s="312"/>
      <c r="C21" s="312"/>
      <c r="D21" s="312"/>
      <c r="E21" s="312"/>
      <c r="F21" s="312"/>
      <c r="G21" s="312"/>
      <c r="H21" s="312"/>
      <c r="I21" s="312"/>
      <c r="J21" s="313"/>
    </row>
    <row r="22" spans="1:10" ht="36" customHeight="1" thickBot="1" x14ac:dyDescent="0.3">
      <c r="A22" s="7"/>
      <c r="B22" s="61" t="s">
        <v>121</v>
      </c>
      <c r="C22" s="62"/>
      <c r="D22" s="62"/>
      <c r="E22" s="63"/>
      <c r="F22" s="64" t="str">
        <f>"Цена от "&amp;MIN(F23:F49)&amp;" до "&amp;MAX(F27:F49)</f>
        <v>Цена от 16236 до 844272</v>
      </c>
      <c r="G22" s="65"/>
      <c r="H22" s="65"/>
      <c r="I22" s="65"/>
      <c r="J22" s="66"/>
    </row>
    <row r="23" spans="1:10" ht="36" customHeight="1" outlineLevel="1" x14ac:dyDescent="0.25">
      <c r="A23" s="7"/>
      <c r="B23" s="52" t="s">
        <v>122</v>
      </c>
      <c r="C23" s="53"/>
      <c r="D23" s="53"/>
      <c r="E23" s="54"/>
      <c r="F23" s="67">
        <v>16236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123</v>
      </c>
      <c r="C24" s="53"/>
      <c r="D24" s="53"/>
      <c r="E24" s="54"/>
      <c r="F24" s="67">
        <v>32472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124</v>
      </c>
      <c r="C25" s="53"/>
      <c r="D25" s="53"/>
      <c r="E25" s="54"/>
      <c r="F25" s="67">
        <v>64944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125</v>
      </c>
      <c r="C26" s="53"/>
      <c r="D26" s="53"/>
      <c r="E26" s="54"/>
      <c r="F26" s="67">
        <v>97416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126</v>
      </c>
      <c r="C27" s="53"/>
      <c r="D27" s="53"/>
      <c r="E27" s="54"/>
      <c r="F27" s="67">
        <v>129888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127</v>
      </c>
      <c r="C28" s="53"/>
      <c r="D28" s="53"/>
      <c r="E28" s="54"/>
      <c r="F28" s="67">
        <v>162360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128</v>
      </c>
      <c r="C29" s="53"/>
      <c r="D29" s="53"/>
      <c r="E29" s="54"/>
      <c r="F29" s="67">
        <v>194832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129</v>
      </c>
      <c r="C30" s="53"/>
      <c r="D30" s="53"/>
      <c r="E30" s="54"/>
      <c r="F30" s="67">
        <v>227304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130</v>
      </c>
      <c r="C31" s="53"/>
      <c r="D31" s="53"/>
      <c r="E31" s="54"/>
      <c r="F31" s="67">
        <v>259776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131</v>
      </c>
      <c r="C32" s="53"/>
      <c r="D32" s="53"/>
      <c r="E32" s="54"/>
      <c r="F32" s="67">
        <v>292248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132</v>
      </c>
      <c r="C33" s="53"/>
      <c r="D33" s="53"/>
      <c r="E33" s="54"/>
      <c r="F33" s="67">
        <v>324720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133</v>
      </c>
      <c r="C34" s="53"/>
      <c r="D34" s="53"/>
      <c r="E34" s="54"/>
      <c r="F34" s="67">
        <v>357192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134</v>
      </c>
      <c r="C35" s="53"/>
      <c r="D35" s="53"/>
      <c r="E35" s="54"/>
      <c r="F35" s="67">
        <v>389664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135</v>
      </c>
      <c r="C36" s="53"/>
      <c r="D36" s="53"/>
      <c r="E36" s="54"/>
      <c r="F36" s="67">
        <v>422136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136</v>
      </c>
      <c r="C37" s="53"/>
      <c r="D37" s="53"/>
      <c r="E37" s="54"/>
      <c r="F37" s="67">
        <v>454608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137</v>
      </c>
      <c r="C38" s="53"/>
      <c r="D38" s="53"/>
      <c r="E38" s="54"/>
      <c r="F38" s="67">
        <v>487080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138</v>
      </c>
      <c r="C39" s="53"/>
      <c r="D39" s="53"/>
      <c r="E39" s="54"/>
      <c r="F39" s="67">
        <v>519552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139</v>
      </c>
      <c r="C40" s="53"/>
      <c r="D40" s="53"/>
      <c r="E40" s="54"/>
      <c r="F40" s="67">
        <v>552024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140</v>
      </c>
      <c r="C41" s="53"/>
      <c r="D41" s="53"/>
      <c r="E41" s="54"/>
      <c r="F41" s="67">
        <v>584496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141</v>
      </c>
      <c r="C42" s="53"/>
      <c r="D42" s="53"/>
      <c r="E42" s="54"/>
      <c r="F42" s="67">
        <v>616968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231</v>
      </c>
      <c r="C43" s="53"/>
      <c r="D43" s="53"/>
      <c r="E43" s="54"/>
      <c r="F43" s="67">
        <v>649440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232</v>
      </c>
      <c r="C44" s="53"/>
      <c r="D44" s="53"/>
      <c r="E44" s="54"/>
      <c r="F44" s="67">
        <v>681912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233</v>
      </c>
      <c r="C45" s="53"/>
      <c r="D45" s="53"/>
      <c r="E45" s="54"/>
      <c r="F45" s="67">
        <v>714384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234</v>
      </c>
      <c r="C46" s="53"/>
      <c r="D46" s="53"/>
      <c r="E46" s="54"/>
      <c r="F46" s="67">
        <v>746856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235</v>
      </c>
      <c r="C47" s="53"/>
      <c r="D47" s="53"/>
      <c r="E47" s="54"/>
      <c r="F47" s="67">
        <v>779328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236</v>
      </c>
      <c r="C48" s="53"/>
      <c r="D48" s="53"/>
      <c r="E48" s="54"/>
      <c r="F48" s="67">
        <v>811800</v>
      </c>
      <c r="G48" s="68"/>
      <c r="H48" s="68"/>
      <c r="I48" s="68"/>
      <c r="J48" s="69"/>
    </row>
    <row r="49" spans="1:10" ht="36" customHeight="1" outlineLevel="1" thickBot="1" x14ac:dyDescent="0.3">
      <c r="A49" s="7"/>
      <c r="B49" s="52" t="s">
        <v>237</v>
      </c>
      <c r="C49" s="53"/>
      <c r="D49" s="53"/>
      <c r="E49" s="54"/>
      <c r="F49" s="67">
        <v>844272</v>
      </c>
      <c r="G49" s="68"/>
      <c r="H49" s="68"/>
      <c r="I49" s="68"/>
      <c r="J49" s="69"/>
    </row>
    <row r="50" spans="1:10" ht="30" customHeight="1" thickBot="1" x14ac:dyDescent="0.4">
      <c r="A50" s="361" t="s">
        <v>267</v>
      </c>
      <c r="B50" s="362"/>
      <c r="C50" s="363"/>
      <c r="D50" s="363"/>
      <c r="E50" s="363"/>
      <c r="F50" s="177" t="s">
        <v>267</v>
      </c>
      <c r="G50" s="203"/>
      <c r="H50" s="203"/>
      <c r="I50" s="203"/>
      <c r="J50" s="204"/>
    </row>
    <row r="51" spans="1:10" ht="36" customHeight="1" thickBot="1" x14ac:dyDescent="0.3">
      <c r="A51" s="7" t="s">
        <v>111</v>
      </c>
      <c r="B51" s="30" t="s">
        <v>268</v>
      </c>
      <c r="C51" s="31"/>
      <c r="D51" s="31"/>
      <c r="E51" s="32"/>
      <c r="F51" s="33">
        <f>H51*1.2</f>
        <v>85579.199999999997</v>
      </c>
      <c r="G51" s="33">
        <f>H51*1.1</f>
        <v>78447.600000000006</v>
      </c>
      <c r="H51" s="33">
        <v>71316</v>
      </c>
      <c r="I51" s="33">
        <f>H51*0.75</f>
        <v>53487</v>
      </c>
      <c r="J51" s="33">
        <f>H51*0.5</f>
        <v>35658</v>
      </c>
    </row>
    <row r="52" spans="1:10" ht="34.5" customHeight="1" thickBot="1" x14ac:dyDescent="0.3">
      <c r="A52" s="7"/>
      <c r="B52" s="27"/>
      <c r="C52" s="38"/>
      <c r="D52" s="38"/>
      <c r="E52" s="39"/>
      <c r="F52" s="177" t="s">
        <v>267</v>
      </c>
      <c r="G52" s="203"/>
      <c r="H52" s="203"/>
      <c r="I52" s="203"/>
      <c r="J52" s="204"/>
    </row>
    <row r="53" spans="1:10" ht="36" customHeight="1" thickBot="1" x14ac:dyDescent="0.3">
      <c r="A53" s="7" t="s">
        <v>111</v>
      </c>
      <c r="B53" s="30" t="s">
        <v>269</v>
      </c>
      <c r="C53" s="31"/>
      <c r="D53" s="31"/>
      <c r="E53" s="32"/>
      <c r="F53" s="33">
        <f>H53*1.2</f>
        <v>98020.800000000003</v>
      </c>
      <c r="G53" s="33">
        <f>H53*1.1</f>
        <v>89852.400000000009</v>
      </c>
      <c r="H53" s="33">
        <v>81684</v>
      </c>
      <c r="I53" s="33">
        <f>H53*0.75</f>
        <v>61263</v>
      </c>
      <c r="J53" s="33">
        <f>H53*0.5</f>
        <v>40842</v>
      </c>
    </row>
    <row r="54" spans="1:10" ht="24" customHeight="1" thickBot="1" x14ac:dyDescent="0.3">
      <c r="A54" s="7"/>
      <c r="B54" s="27"/>
      <c r="C54" s="28"/>
      <c r="D54" s="28"/>
      <c r="E54" s="29"/>
      <c r="F54" s="177" t="s">
        <v>267</v>
      </c>
      <c r="G54" s="203"/>
      <c r="H54" s="203"/>
      <c r="I54" s="203"/>
      <c r="J54" s="204"/>
    </row>
    <row r="55" spans="1:10" ht="36" customHeight="1" thickBot="1" x14ac:dyDescent="0.3">
      <c r="A55" s="7" t="s">
        <v>111</v>
      </c>
      <c r="B55" s="52" t="s">
        <v>270</v>
      </c>
      <c r="C55" s="53"/>
      <c r="D55" s="53"/>
      <c r="E55" s="54"/>
      <c r="F55" s="182">
        <v>2376</v>
      </c>
      <c r="G55" s="364"/>
      <c r="H55" s="364"/>
      <c r="I55" s="364"/>
      <c r="J55" s="365"/>
    </row>
    <row r="56" spans="1:10" ht="30" customHeight="1" thickBot="1" x14ac:dyDescent="0.3">
      <c r="A56" s="177"/>
      <c r="B56" s="203"/>
      <c r="C56" s="203"/>
      <c r="D56" s="203"/>
      <c r="E56" s="204"/>
      <c r="F56" s="177" t="s">
        <v>267</v>
      </c>
      <c r="G56" s="203"/>
      <c r="H56" s="203"/>
      <c r="I56" s="203"/>
      <c r="J56" s="204"/>
    </row>
    <row r="57" spans="1:10" ht="36" customHeight="1" thickBot="1" x14ac:dyDescent="0.3">
      <c r="A57" s="7"/>
      <c r="B57" s="61" t="s">
        <v>121</v>
      </c>
      <c r="C57" s="62"/>
      <c r="D57" s="62"/>
      <c r="E57" s="63"/>
      <c r="F57" s="366" t="str">
        <f>"Цена от "&amp;MIN(F58:F82)&amp;" до "&amp;MAX(F58:F82)</f>
        <v>Цена от 16236 до 779328</v>
      </c>
      <c r="G57" s="367"/>
      <c r="H57" s="367"/>
      <c r="I57" s="367"/>
      <c r="J57" s="368"/>
    </row>
    <row r="58" spans="1:10" ht="36" customHeight="1" outlineLevel="1" x14ac:dyDescent="0.25">
      <c r="A58" s="7"/>
      <c r="B58" s="52" t="s">
        <v>271</v>
      </c>
      <c r="C58" s="53"/>
      <c r="D58" s="53"/>
      <c r="E58" s="53"/>
      <c r="F58" s="143">
        <v>16236</v>
      </c>
      <c r="G58" s="144"/>
      <c r="H58" s="144"/>
      <c r="I58" s="144"/>
      <c r="J58" s="145"/>
    </row>
    <row r="59" spans="1:10" ht="36" customHeight="1" outlineLevel="1" x14ac:dyDescent="0.25">
      <c r="A59" s="7"/>
      <c r="B59" s="52" t="s">
        <v>272</v>
      </c>
      <c r="C59" s="53"/>
      <c r="D59" s="53"/>
      <c r="E59" s="53"/>
      <c r="F59" s="58">
        <v>32472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273</v>
      </c>
      <c r="C60" s="53"/>
      <c r="D60" s="53"/>
      <c r="E60" s="53"/>
      <c r="F60" s="58">
        <v>64944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274</v>
      </c>
      <c r="C61" s="53"/>
      <c r="D61" s="53"/>
      <c r="E61" s="53"/>
      <c r="F61" s="58">
        <v>97416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275</v>
      </c>
      <c r="C62" s="53"/>
      <c r="D62" s="53"/>
      <c r="E62" s="53"/>
      <c r="F62" s="58">
        <v>129888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276</v>
      </c>
      <c r="C63" s="53"/>
      <c r="D63" s="53"/>
      <c r="E63" s="53"/>
      <c r="F63" s="58">
        <v>162360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277</v>
      </c>
      <c r="C64" s="53"/>
      <c r="D64" s="53"/>
      <c r="E64" s="53"/>
      <c r="F64" s="58">
        <v>194832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278</v>
      </c>
      <c r="C65" s="53"/>
      <c r="D65" s="53"/>
      <c r="E65" s="53"/>
      <c r="F65" s="58">
        <v>227304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279</v>
      </c>
      <c r="C66" s="53"/>
      <c r="D66" s="53"/>
      <c r="E66" s="53"/>
      <c r="F66" s="58">
        <v>259776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280</v>
      </c>
      <c r="C67" s="53"/>
      <c r="D67" s="53"/>
      <c r="E67" s="53"/>
      <c r="F67" s="58">
        <v>292248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281</v>
      </c>
      <c r="C68" s="53"/>
      <c r="D68" s="53"/>
      <c r="E68" s="53"/>
      <c r="F68" s="58">
        <v>324720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282</v>
      </c>
      <c r="C69" s="53"/>
      <c r="D69" s="53"/>
      <c r="E69" s="53"/>
      <c r="F69" s="58">
        <v>357192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283</v>
      </c>
      <c r="C70" s="53"/>
      <c r="D70" s="53"/>
      <c r="E70" s="53"/>
      <c r="F70" s="58">
        <v>389664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284</v>
      </c>
      <c r="C71" s="53"/>
      <c r="D71" s="53"/>
      <c r="E71" s="53"/>
      <c r="F71" s="58">
        <v>422136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285</v>
      </c>
      <c r="C72" s="53"/>
      <c r="D72" s="53"/>
      <c r="E72" s="53"/>
      <c r="F72" s="58">
        <v>454608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286</v>
      </c>
      <c r="C73" s="53"/>
      <c r="D73" s="53"/>
      <c r="E73" s="53"/>
      <c r="F73" s="58">
        <v>487080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287</v>
      </c>
      <c r="C74" s="53"/>
      <c r="D74" s="53"/>
      <c r="E74" s="53"/>
      <c r="F74" s="58">
        <v>519552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288</v>
      </c>
      <c r="C75" s="53"/>
      <c r="D75" s="53"/>
      <c r="E75" s="53"/>
      <c r="F75" s="58">
        <v>552024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289</v>
      </c>
      <c r="C76" s="53"/>
      <c r="D76" s="53"/>
      <c r="E76" s="53"/>
      <c r="F76" s="58">
        <v>584496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290</v>
      </c>
      <c r="C77" s="53"/>
      <c r="D77" s="53"/>
      <c r="E77" s="53"/>
      <c r="F77" s="58">
        <v>616968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291</v>
      </c>
      <c r="C78" s="53"/>
      <c r="D78" s="53"/>
      <c r="E78" s="53"/>
      <c r="F78" s="58">
        <v>649440</v>
      </c>
      <c r="G78" s="59"/>
      <c r="H78" s="59"/>
      <c r="I78" s="59"/>
      <c r="J78" s="60"/>
    </row>
    <row r="79" spans="1:10" ht="36" customHeight="1" outlineLevel="1" x14ac:dyDescent="0.25">
      <c r="A79" s="7"/>
      <c r="B79" s="52" t="s">
        <v>292</v>
      </c>
      <c r="C79" s="53"/>
      <c r="D79" s="53"/>
      <c r="E79" s="53"/>
      <c r="F79" s="58">
        <v>681912</v>
      </c>
      <c r="G79" s="59"/>
      <c r="H79" s="59"/>
      <c r="I79" s="59"/>
      <c r="J79" s="60"/>
    </row>
    <row r="80" spans="1:10" ht="36" customHeight="1" outlineLevel="1" x14ac:dyDescent="0.25">
      <c r="A80" s="7"/>
      <c r="B80" s="52" t="s">
        <v>293</v>
      </c>
      <c r="C80" s="53"/>
      <c r="D80" s="53"/>
      <c r="E80" s="53"/>
      <c r="F80" s="58">
        <v>714384</v>
      </c>
      <c r="G80" s="59"/>
      <c r="H80" s="59"/>
      <c r="I80" s="59"/>
      <c r="J80" s="60"/>
    </row>
    <row r="81" spans="1:10" ht="36" customHeight="1" outlineLevel="1" x14ac:dyDescent="0.25">
      <c r="A81" s="7"/>
      <c r="B81" s="52" t="s">
        <v>294</v>
      </c>
      <c r="C81" s="53"/>
      <c r="D81" s="53"/>
      <c r="E81" s="53"/>
      <c r="F81" s="58">
        <v>746856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295</v>
      </c>
      <c r="C82" s="53"/>
      <c r="D82" s="53"/>
      <c r="E82" s="53"/>
      <c r="F82" s="58">
        <v>779328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296</v>
      </c>
      <c r="C83" s="53"/>
      <c r="D83" s="53"/>
      <c r="E83" s="53"/>
      <c r="F83" s="58">
        <v>811800</v>
      </c>
      <c r="G83" s="59"/>
      <c r="H83" s="59"/>
      <c r="I83" s="59"/>
      <c r="J83" s="60"/>
    </row>
    <row r="84" spans="1:10" ht="36" customHeight="1" outlineLevel="1" thickBot="1" x14ac:dyDescent="0.3">
      <c r="A84" s="7"/>
      <c r="B84" s="52" t="s">
        <v>297</v>
      </c>
      <c r="C84" s="53"/>
      <c r="D84" s="53"/>
      <c r="E84" s="53"/>
      <c r="F84" s="369">
        <v>844272</v>
      </c>
      <c r="G84" s="153"/>
      <c r="H84" s="153"/>
      <c r="I84" s="153"/>
      <c r="J84" s="154"/>
    </row>
    <row r="85" spans="1:10" ht="36" customHeight="1" thickBot="1" x14ac:dyDescent="0.3">
      <c r="A85" s="7"/>
      <c r="B85" s="70" t="s">
        <v>142</v>
      </c>
      <c r="C85" s="71"/>
      <c r="D85" s="71"/>
      <c r="E85" s="72"/>
      <c r="F85" s="64" t="str">
        <f>"Цена от "&amp;MIN(F86:F95)&amp;" до "&amp;MAX(F86:F95)</f>
        <v>Цена от 2340 до 122940</v>
      </c>
      <c r="G85" s="65"/>
      <c r="H85" s="65"/>
      <c r="I85" s="65"/>
      <c r="J85" s="66"/>
    </row>
    <row r="86" spans="1:10" ht="36" customHeight="1" x14ac:dyDescent="0.25">
      <c r="A86" s="7"/>
      <c r="B86" s="76" t="s">
        <v>143</v>
      </c>
      <c r="C86" s="77"/>
      <c r="D86" s="77"/>
      <c r="E86" s="54"/>
      <c r="F86" s="67">
        <v>9000</v>
      </c>
      <c r="G86" s="68"/>
      <c r="H86" s="68"/>
      <c r="I86" s="68"/>
      <c r="J86" s="69"/>
    </row>
    <row r="87" spans="1:10" ht="36" customHeight="1" x14ac:dyDescent="0.25">
      <c r="A87" s="7"/>
      <c r="B87" s="76" t="s">
        <v>210</v>
      </c>
      <c r="C87" s="77"/>
      <c r="D87" s="77"/>
      <c r="E87" s="54"/>
      <c r="F87" s="67">
        <v>7740</v>
      </c>
      <c r="G87" s="68"/>
      <c r="H87" s="68"/>
      <c r="I87" s="68"/>
      <c r="J87" s="69"/>
    </row>
    <row r="88" spans="1:10" ht="36" customHeight="1" x14ac:dyDescent="0.25">
      <c r="A88" s="7"/>
      <c r="B88" s="78" t="s">
        <v>145</v>
      </c>
      <c r="C88" s="79"/>
      <c r="D88" s="79"/>
      <c r="E88" s="36"/>
      <c r="F88" s="80">
        <v>122940</v>
      </c>
      <c r="G88" s="81"/>
      <c r="H88" s="81"/>
      <c r="I88" s="81"/>
      <c r="J88" s="82"/>
    </row>
    <row r="89" spans="1:10" ht="36" customHeight="1" x14ac:dyDescent="0.25">
      <c r="A89" s="7"/>
      <c r="B89" s="76" t="s">
        <v>146</v>
      </c>
      <c r="C89" s="77"/>
      <c r="D89" s="77"/>
      <c r="E89" s="54"/>
      <c r="F89" s="67">
        <v>27540</v>
      </c>
      <c r="G89" s="68"/>
      <c r="H89" s="68"/>
      <c r="I89" s="68"/>
      <c r="J89" s="69"/>
    </row>
    <row r="90" spans="1:10" ht="36" customHeight="1" x14ac:dyDescent="0.25">
      <c r="A90" s="7"/>
      <c r="B90" s="76" t="s">
        <v>147</v>
      </c>
      <c r="C90" s="77"/>
      <c r="D90" s="77"/>
      <c r="E90" s="54"/>
      <c r="F90" s="67">
        <v>74340</v>
      </c>
      <c r="G90" s="68"/>
      <c r="H90" s="68"/>
      <c r="I90" s="68"/>
      <c r="J90" s="69"/>
    </row>
    <row r="91" spans="1:10" ht="36" customHeight="1" x14ac:dyDescent="0.25">
      <c r="A91" s="7"/>
      <c r="B91" s="76" t="s">
        <v>148</v>
      </c>
      <c r="C91" s="77"/>
      <c r="D91" s="77"/>
      <c r="E91" s="54"/>
      <c r="F91" s="67">
        <v>2340</v>
      </c>
      <c r="G91" s="68"/>
      <c r="H91" s="68"/>
      <c r="I91" s="68"/>
      <c r="J91" s="69"/>
    </row>
    <row r="92" spans="1:10" ht="36" customHeight="1" x14ac:dyDescent="0.25">
      <c r="A92" s="7"/>
      <c r="B92" s="76" t="s">
        <v>149</v>
      </c>
      <c r="C92" s="77"/>
      <c r="D92" s="77"/>
      <c r="E92" s="54"/>
      <c r="F92" s="67">
        <v>2340</v>
      </c>
      <c r="G92" s="68"/>
      <c r="H92" s="68"/>
      <c r="I92" s="68"/>
      <c r="J92" s="69"/>
    </row>
    <row r="93" spans="1:10" ht="36" customHeight="1" x14ac:dyDescent="0.25">
      <c r="A93" s="7"/>
      <c r="B93" s="76" t="s">
        <v>150</v>
      </c>
      <c r="C93" s="77"/>
      <c r="D93" s="77"/>
      <c r="E93" s="54"/>
      <c r="F93" s="67">
        <v>4680</v>
      </c>
      <c r="G93" s="68"/>
      <c r="H93" s="68"/>
      <c r="I93" s="68"/>
      <c r="J93" s="69"/>
    </row>
    <row r="94" spans="1:10" ht="36" customHeight="1" x14ac:dyDescent="0.25">
      <c r="A94" s="7"/>
      <c r="B94" s="76" t="s">
        <v>151</v>
      </c>
      <c r="C94" s="77"/>
      <c r="D94" s="77"/>
      <c r="E94" s="54"/>
      <c r="F94" s="67">
        <v>7020</v>
      </c>
      <c r="G94" s="68"/>
      <c r="H94" s="68"/>
      <c r="I94" s="68"/>
      <c r="J94" s="69"/>
    </row>
    <row r="95" spans="1:10" ht="36" customHeight="1" thickBot="1" x14ac:dyDescent="0.3">
      <c r="A95" s="7"/>
      <c r="B95" s="76" t="s">
        <v>152</v>
      </c>
      <c r="C95" s="77"/>
      <c r="D95" s="77"/>
      <c r="E95" s="54"/>
      <c r="F95" s="67">
        <v>61740</v>
      </c>
      <c r="G95" s="68"/>
      <c r="H95" s="68"/>
      <c r="I95" s="68"/>
      <c r="J95" s="69"/>
    </row>
    <row r="96" spans="1:10" ht="21.75" customHeight="1" thickBot="1" x14ac:dyDescent="0.3">
      <c r="A96" s="7"/>
      <c r="B96" s="27"/>
      <c r="C96" s="38"/>
      <c r="D96" s="38"/>
      <c r="E96" s="39"/>
      <c r="F96" s="40" t="s">
        <v>153</v>
      </c>
      <c r="G96" s="41"/>
      <c r="H96" s="41"/>
      <c r="I96" s="41"/>
      <c r="J96" s="42"/>
    </row>
    <row r="97" spans="1:10" ht="36" customHeight="1" thickBot="1" x14ac:dyDescent="0.3">
      <c r="A97" s="7"/>
      <c r="B97" s="76" t="s">
        <v>154</v>
      </c>
      <c r="C97" s="77"/>
      <c r="D97" s="77"/>
      <c r="E97" s="54"/>
      <c r="F97" s="67">
        <v>180</v>
      </c>
      <c r="G97" s="68"/>
      <c r="H97" s="68"/>
      <c r="I97" s="68"/>
      <c r="J97" s="69"/>
    </row>
    <row r="98" spans="1:10" ht="54" customHeight="1" thickBot="1" x14ac:dyDescent="0.3">
      <c r="A98" s="7"/>
      <c r="B98" s="194" t="s">
        <v>211</v>
      </c>
      <c r="C98" s="195"/>
      <c r="D98" s="195"/>
      <c r="E98" s="196"/>
      <c r="F98" s="205" t="str">
        <f>"Цена от "&amp;MIN(F100,F104:F118)&amp;" до "&amp;MAX(F100,F104:F118)</f>
        <v>Цена от 3240 до 835740</v>
      </c>
      <c r="G98" s="206"/>
      <c r="H98" s="206"/>
      <c r="I98" s="206"/>
      <c r="J98" s="207"/>
    </row>
    <row r="99" spans="1:10" ht="24" customHeight="1" thickBot="1" x14ac:dyDescent="0.3">
      <c r="A99" s="7"/>
      <c r="B99" s="27"/>
      <c r="C99" s="38"/>
      <c r="D99" s="38"/>
      <c r="E99" s="39"/>
      <c r="F99" s="40"/>
      <c r="G99" s="41"/>
      <c r="H99" s="41"/>
      <c r="I99" s="41"/>
      <c r="J99" s="42"/>
    </row>
    <row r="100" spans="1:10" ht="36" customHeight="1" x14ac:dyDescent="0.25">
      <c r="A100" s="7"/>
      <c r="B100" s="76" t="s">
        <v>156</v>
      </c>
      <c r="C100" s="77"/>
      <c r="D100" s="77"/>
      <c r="E100" s="54"/>
      <c r="F100" s="67">
        <v>83160</v>
      </c>
      <c r="G100" s="68"/>
      <c r="H100" s="68"/>
      <c r="I100" s="68"/>
      <c r="J100" s="69"/>
    </row>
    <row r="101" spans="1:10" ht="36" customHeight="1" x14ac:dyDescent="0.25">
      <c r="A101" s="7"/>
      <c r="B101" s="84" t="s">
        <v>157</v>
      </c>
      <c r="C101" s="85"/>
      <c r="D101" s="85"/>
      <c r="E101" s="86"/>
      <c r="F101" s="67">
        <v>8316</v>
      </c>
      <c r="G101" s="68"/>
      <c r="H101" s="68"/>
      <c r="I101" s="68"/>
      <c r="J101" s="69"/>
    </row>
    <row r="102" spans="1:10" ht="36" customHeight="1" thickBot="1" x14ac:dyDescent="0.3">
      <c r="A102" s="7"/>
      <c r="B102" s="84" t="s">
        <v>158</v>
      </c>
      <c r="C102" s="85"/>
      <c r="D102" s="85"/>
      <c r="E102" s="86"/>
      <c r="F102" s="67">
        <v>20790</v>
      </c>
      <c r="G102" s="68"/>
      <c r="H102" s="68"/>
      <c r="I102" s="68"/>
      <c r="J102" s="69"/>
    </row>
    <row r="103" spans="1:10" ht="24" customHeight="1" thickBot="1" x14ac:dyDescent="0.3">
      <c r="A103" s="7"/>
      <c r="B103" s="27"/>
      <c r="C103" s="38"/>
      <c r="D103" s="38"/>
      <c r="E103" s="39"/>
      <c r="F103" s="40"/>
      <c r="G103" s="41"/>
      <c r="H103" s="41"/>
      <c r="I103" s="41"/>
      <c r="J103" s="42"/>
    </row>
    <row r="104" spans="1:10" ht="36" customHeight="1" x14ac:dyDescent="0.25">
      <c r="A104" s="7" t="s">
        <v>111</v>
      </c>
      <c r="B104" s="78" t="s">
        <v>159</v>
      </c>
      <c r="C104" s="79"/>
      <c r="D104" s="79"/>
      <c r="E104" s="36"/>
      <c r="F104" s="80">
        <v>85140</v>
      </c>
      <c r="G104" s="81"/>
      <c r="H104" s="81"/>
      <c r="I104" s="81"/>
      <c r="J104" s="82"/>
    </row>
    <row r="105" spans="1:10" ht="36" customHeight="1" x14ac:dyDescent="0.25">
      <c r="A105" s="7" t="s">
        <v>111</v>
      </c>
      <c r="B105" s="78" t="s">
        <v>489</v>
      </c>
      <c r="C105" s="79"/>
      <c r="D105" s="79"/>
      <c r="E105" s="36"/>
      <c r="F105" s="80">
        <v>835740</v>
      </c>
      <c r="G105" s="81"/>
      <c r="H105" s="81"/>
      <c r="I105" s="81"/>
      <c r="J105" s="82"/>
    </row>
    <row r="106" spans="1:10" ht="36" customHeight="1" x14ac:dyDescent="0.25">
      <c r="A106" s="7" t="s">
        <v>111</v>
      </c>
      <c r="B106" s="52" t="s">
        <v>160</v>
      </c>
      <c r="C106" s="96"/>
      <c r="D106" s="96"/>
      <c r="E106" s="97"/>
      <c r="F106" s="80">
        <v>61740</v>
      </c>
      <c r="G106" s="81"/>
      <c r="H106" s="81"/>
      <c r="I106" s="81"/>
      <c r="J106" s="82"/>
    </row>
    <row r="107" spans="1:10" ht="36" customHeight="1" x14ac:dyDescent="0.25">
      <c r="A107" s="7"/>
      <c r="B107" s="78" t="s">
        <v>312</v>
      </c>
      <c r="C107" s="79"/>
      <c r="D107" s="79"/>
      <c r="E107" s="36"/>
      <c r="F107" s="80">
        <v>787140</v>
      </c>
      <c r="G107" s="81"/>
      <c r="H107" s="81"/>
      <c r="I107" s="81"/>
      <c r="J107" s="82"/>
    </row>
    <row r="108" spans="1:10" ht="36" customHeight="1" x14ac:dyDescent="0.25">
      <c r="A108" s="7" t="s">
        <v>111</v>
      </c>
      <c r="B108" s="76" t="s">
        <v>161</v>
      </c>
      <c r="C108" s="77"/>
      <c r="D108" s="77"/>
      <c r="E108" s="54"/>
      <c r="F108" s="80">
        <v>212940</v>
      </c>
      <c r="G108" s="81"/>
      <c r="H108" s="81"/>
      <c r="I108" s="81"/>
      <c r="J108" s="82"/>
    </row>
    <row r="109" spans="1:10" ht="36" customHeight="1" x14ac:dyDescent="0.25">
      <c r="A109" s="7" t="s">
        <v>111</v>
      </c>
      <c r="B109" s="76" t="s">
        <v>162</v>
      </c>
      <c r="C109" s="77"/>
      <c r="D109" s="77"/>
      <c r="E109" s="54"/>
      <c r="F109" s="80">
        <v>106740</v>
      </c>
      <c r="G109" s="81"/>
      <c r="H109" s="81"/>
      <c r="I109" s="81"/>
      <c r="J109" s="82"/>
    </row>
    <row r="110" spans="1:10" ht="36" customHeight="1" x14ac:dyDescent="0.25">
      <c r="A110" s="7" t="s">
        <v>111</v>
      </c>
      <c r="B110" s="76" t="s">
        <v>163</v>
      </c>
      <c r="C110" s="77"/>
      <c r="D110" s="77"/>
      <c r="E110" s="54"/>
      <c r="F110" s="80">
        <v>128088</v>
      </c>
      <c r="G110" s="81"/>
      <c r="H110" s="81"/>
      <c r="I110" s="81"/>
      <c r="J110" s="82"/>
    </row>
    <row r="111" spans="1:10" ht="36" customHeight="1" x14ac:dyDescent="0.25">
      <c r="A111" s="7" t="s">
        <v>111</v>
      </c>
      <c r="B111" s="76" t="s">
        <v>164</v>
      </c>
      <c r="C111" s="77"/>
      <c r="D111" s="77"/>
      <c r="E111" s="54"/>
      <c r="F111" s="80">
        <v>43740</v>
      </c>
      <c r="G111" s="81"/>
      <c r="H111" s="81"/>
      <c r="I111" s="81"/>
      <c r="J111" s="82"/>
    </row>
    <row r="112" spans="1:10" ht="36" customHeight="1" x14ac:dyDescent="0.25">
      <c r="A112" s="7" t="s">
        <v>111</v>
      </c>
      <c r="B112" s="76" t="s">
        <v>165</v>
      </c>
      <c r="C112" s="77"/>
      <c r="D112" s="77"/>
      <c r="E112" s="54"/>
      <c r="F112" s="80">
        <v>88740</v>
      </c>
      <c r="G112" s="81"/>
      <c r="H112" s="81"/>
      <c r="I112" s="81"/>
      <c r="J112" s="82"/>
    </row>
    <row r="113" spans="1:10" ht="36" customHeight="1" x14ac:dyDescent="0.25">
      <c r="A113" s="7" t="s">
        <v>111</v>
      </c>
      <c r="B113" s="78" t="s">
        <v>166</v>
      </c>
      <c r="C113" s="79"/>
      <c r="D113" s="79"/>
      <c r="E113" s="36"/>
      <c r="F113" s="80">
        <v>256140</v>
      </c>
      <c r="G113" s="81"/>
      <c r="H113" s="81"/>
      <c r="I113" s="81"/>
      <c r="J113" s="82"/>
    </row>
    <row r="114" spans="1:10" ht="36" customHeight="1" x14ac:dyDescent="0.25">
      <c r="A114" s="7"/>
      <c r="B114" s="78" t="s">
        <v>167</v>
      </c>
      <c r="C114" s="79"/>
      <c r="D114" s="79"/>
      <c r="E114" s="36"/>
      <c r="F114" s="80">
        <v>208080</v>
      </c>
      <c r="G114" s="81"/>
      <c r="H114" s="81"/>
      <c r="I114" s="81"/>
      <c r="J114" s="82"/>
    </row>
    <row r="115" spans="1:10" ht="36" customHeight="1" x14ac:dyDescent="0.25">
      <c r="A115" s="7" t="s">
        <v>111</v>
      </c>
      <c r="B115" s="78" t="s">
        <v>168</v>
      </c>
      <c r="C115" s="79"/>
      <c r="D115" s="79"/>
      <c r="E115" s="36"/>
      <c r="F115" s="80">
        <v>3240</v>
      </c>
      <c r="G115" s="81"/>
      <c r="H115" s="81"/>
      <c r="I115" s="81"/>
      <c r="J115" s="82"/>
    </row>
    <row r="116" spans="1:10" ht="36" customHeight="1" x14ac:dyDescent="0.25">
      <c r="B116" s="78" t="s">
        <v>169</v>
      </c>
      <c r="C116" s="79"/>
      <c r="D116" s="79"/>
      <c r="E116" s="36"/>
      <c r="F116" s="80">
        <v>79740</v>
      </c>
      <c r="G116" s="81"/>
      <c r="H116" s="81"/>
      <c r="I116" s="81"/>
      <c r="J116" s="82"/>
    </row>
    <row r="117" spans="1:10" ht="36" customHeight="1" x14ac:dyDescent="0.25">
      <c r="B117" s="78" t="s">
        <v>170</v>
      </c>
      <c r="C117" s="79"/>
      <c r="D117" s="79"/>
      <c r="E117" s="36"/>
      <c r="F117" s="80">
        <v>67140</v>
      </c>
      <c r="G117" s="81"/>
      <c r="H117" s="81"/>
      <c r="I117" s="81"/>
      <c r="J117" s="82"/>
    </row>
    <row r="118" spans="1:10" ht="36" customHeight="1" x14ac:dyDescent="0.25">
      <c r="A118" s="7" t="s">
        <v>111</v>
      </c>
      <c r="B118" s="78" t="s">
        <v>172</v>
      </c>
      <c r="C118" s="79"/>
      <c r="D118" s="79"/>
      <c r="E118" s="36"/>
      <c r="F118" s="80">
        <v>191340</v>
      </c>
      <c r="G118" s="81"/>
      <c r="H118" s="81"/>
      <c r="I118" s="81"/>
      <c r="J118" s="82"/>
    </row>
    <row r="119" spans="1:10" ht="37.5" customHeight="1" x14ac:dyDescent="0.25">
      <c r="A119" s="7"/>
      <c r="B119" s="76" t="s">
        <v>173</v>
      </c>
      <c r="C119" s="77"/>
      <c r="D119" s="77"/>
      <c r="E119" s="54"/>
      <c r="F119" s="80">
        <v>9000</v>
      </c>
      <c r="G119" s="81"/>
      <c r="H119" s="81"/>
      <c r="I119" s="81"/>
      <c r="J119" s="82"/>
    </row>
    <row r="120" spans="1:10" ht="36" customHeight="1" x14ac:dyDescent="0.25">
      <c r="A120" s="7"/>
      <c r="B120" s="76" t="s">
        <v>174</v>
      </c>
      <c r="C120" s="77"/>
      <c r="D120" s="77"/>
      <c r="E120" s="54"/>
      <c r="F120" s="80">
        <v>120150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175</v>
      </c>
      <c r="C121" s="77"/>
      <c r="D121" s="77"/>
      <c r="E121" s="53"/>
      <c r="F121" s="80">
        <v>60030</v>
      </c>
      <c r="G121" s="81"/>
      <c r="H121" s="81"/>
      <c r="I121" s="81"/>
      <c r="J121" s="82"/>
    </row>
    <row r="122" spans="1:10" ht="36" customHeight="1" x14ac:dyDescent="0.25">
      <c r="A122" s="7" t="s">
        <v>113</v>
      </c>
      <c r="B122" s="76" t="s">
        <v>176</v>
      </c>
      <c r="C122" s="77"/>
      <c r="D122" s="77"/>
      <c r="E122" s="54"/>
      <c r="F122" s="80">
        <v>213120</v>
      </c>
      <c r="G122" s="81"/>
      <c r="H122" s="81"/>
      <c r="I122" s="81"/>
      <c r="J122" s="82"/>
    </row>
    <row r="123" spans="1:10" ht="36" customHeight="1" x14ac:dyDescent="0.25">
      <c r="A123" s="7" t="s">
        <v>113</v>
      </c>
      <c r="B123" s="78" t="s">
        <v>490</v>
      </c>
      <c r="C123" s="79"/>
      <c r="D123" s="79"/>
      <c r="E123" s="36"/>
      <c r="F123" s="80">
        <v>1379520</v>
      </c>
      <c r="G123" s="81"/>
      <c r="H123" s="81"/>
      <c r="I123" s="81"/>
      <c r="J123" s="82"/>
    </row>
    <row r="124" spans="1:10" ht="36" customHeight="1" x14ac:dyDescent="0.25">
      <c r="A124" s="7" t="s">
        <v>113</v>
      </c>
      <c r="B124" s="76" t="s">
        <v>177</v>
      </c>
      <c r="C124" s="77"/>
      <c r="D124" s="77"/>
      <c r="E124" s="54"/>
      <c r="F124" s="80">
        <v>154800</v>
      </c>
      <c r="G124" s="81"/>
      <c r="H124" s="81"/>
      <c r="I124" s="81"/>
      <c r="J124" s="82"/>
    </row>
    <row r="125" spans="1:10" ht="36" customHeight="1" x14ac:dyDescent="0.25">
      <c r="A125" s="7" t="s">
        <v>113</v>
      </c>
      <c r="B125" s="76" t="s">
        <v>178</v>
      </c>
      <c r="C125" s="77"/>
      <c r="D125" s="77"/>
      <c r="E125" s="54"/>
      <c r="F125" s="80">
        <v>532800</v>
      </c>
      <c r="G125" s="81"/>
      <c r="H125" s="81"/>
      <c r="I125" s="81"/>
      <c r="J125" s="82"/>
    </row>
    <row r="126" spans="1:10" ht="36" customHeight="1" x14ac:dyDescent="0.25">
      <c r="A126" s="7" t="s">
        <v>113</v>
      </c>
      <c r="B126" s="76" t="s">
        <v>179</v>
      </c>
      <c r="C126" s="77"/>
      <c r="D126" s="77"/>
      <c r="E126" s="54"/>
      <c r="F126" s="80">
        <v>267120</v>
      </c>
      <c r="G126" s="81"/>
      <c r="H126" s="81"/>
      <c r="I126" s="81"/>
      <c r="J126" s="82"/>
    </row>
    <row r="127" spans="1:10" ht="36" customHeight="1" x14ac:dyDescent="0.25">
      <c r="A127" s="7" t="s">
        <v>113</v>
      </c>
      <c r="B127" s="84" t="s">
        <v>180</v>
      </c>
      <c r="C127" s="85"/>
      <c r="D127" s="85"/>
      <c r="E127" s="86"/>
      <c r="F127" s="80">
        <v>320544</v>
      </c>
      <c r="G127" s="81"/>
      <c r="H127" s="81"/>
      <c r="I127" s="81"/>
      <c r="J127" s="82"/>
    </row>
    <row r="128" spans="1:10" ht="36" customHeight="1" x14ac:dyDescent="0.25">
      <c r="A128" s="7" t="s">
        <v>113</v>
      </c>
      <c r="B128" s="76" t="s">
        <v>181</v>
      </c>
      <c r="C128" s="77"/>
      <c r="D128" s="77"/>
      <c r="E128" s="54"/>
      <c r="F128" s="80">
        <v>109440</v>
      </c>
      <c r="G128" s="81"/>
      <c r="H128" s="81"/>
      <c r="I128" s="81"/>
      <c r="J128" s="82"/>
    </row>
    <row r="129" spans="1:10" ht="36" customHeight="1" x14ac:dyDescent="0.25">
      <c r="A129" s="7" t="s">
        <v>113</v>
      </c>
      <c r="B129" s="76" t="s">
        <v>182</v>
      </c>
      <c r="C129" s="77"/>
      <c r="D129" s="77"/>
      <c r="E129" s="54"/>
      <c r="F129" s="80">
        <v>222480</v>
      </c>
      <c r="G129" s="81"/>
      <c r="H129" s="81"/>
      <c r="I129" s="81"/>
      <c r="J129" s="82"/>
    </row>
    <row r="130" spans="1:10" ht="36" customHeight="1" x14ac:dyDescent="0.25">
      <c r="A130" s="7" t="s">
        <v>113</v>
      </c>
      <c r="B130" s="52" t="s">
        <v>183</v>
      </c>
      <c r="C130" s="96"/>
      <c r="D130" s="96"/>
      <c r="E130" s="97"/>
      <c r="F130" s="80">
        <v>640800</v>
      </c>
      <c r="G130" s="81"/>
      <c r="H130" s="81"/>
      <c r="I130" s="81"/>
      <c r="J130" s="82"/>
    </row>
    <row r="131" spans="1:10" ht="36" customHeight="1" x14ac:dyDescent="0.25">
      <c r="A131" s="7" t="s">
        <v>113</v>
      </c>
      <c r="B131" s="78" t="s">
        <v>184</v>
      </c>
      <c r="C131" s="79"/>
      <c r="D131" s="79"/>
      <c r="E131" s="36"/>
      <c r="F131" s="80">
        <v>8640</v>
      </c>
      <c r="G131" s="81"/>
      <c r="H131" s="81"/>
      <c r="I131" s="81"/>
      <c r="J131" s="82"/>
    </row>
    <row r="132" spans="1:10" ht="36" customHeight="1" thickBot="1" x14ac:dyDescent="0.3">
      <c r="A132" s="7" t="s">
        <v>113</v>
      </c>
      <c r="B132" s="76" t="s">
        <v>186</v>
      </c>
      <c r="C132" s="77"/>
      <c r="D132" s="77"/>
      <c r="E132" s="54"/>
      <c r="F132" s="80">
        <v>478800</v>
      </c>
      <c r="G132" s="81"/>
      <c r="H132" s="81"/>
      <c r="I132" s="81"/>
      <c r="J132" s="82"/>
    </row>
    <row r="133" spans="1:10" ht="36" customHeight="1" thickBot="1" x14ac:dyDescent="0.3">
      <c r="B133" s="477" t="s">
        <v>188</v>
      </c>
      <c r="C133" s="478"/>
      <c r="D133" s="478"/>
      <c r="E133" s="478"/>
      <c r="F133" s="478"/>
      <c r="G133" s="478"/>
      <c r="H133" s="478"/>
      <c r="I133" s="478"/>
      <c r="J133" s="479"/>
    </row>
    <row r="134" spans="1:10" ht="36" customHeight="1" x14ac:dyDescent="0.25">
      <c r="B134" s="427" t="s">
        <v>481</v>
      </c>
      <c r="C134" s="428"/>
      <c r="D134" s="428"/>
      <c r="E134" s="429"/>
      <c r="F134" s="430">
        <v>300</v>
      </c>
      <c r="G134" s="431"/>
      <c r="H134" s="431"/>
      <c r="I134" s="431"/>
      <c r="J134" s="432"/>
    </row>
    <row r="135" spans="1:10" ht="54" customHeight="1" thickBot="1" x14ac:dyDescent="0.3">
      <c r="B135" s="433" t="s">
        <v>482</v>
      </c>
      <c r="C135" s="434"/>
      <c r="D135" s="434"/>
      <c r="E135" s="435"/>
      <c r="F135" s="436"/>
      <c r="G135" s="437"/>
      <c r="H135" s="437"/>
      <c r="I135" s="437"/>
      <c r="J135" s="438"/>
    </row>
    <row r="136" spans="1:10" ht="36" customHeight="1" x14ac:dyDescent="0.25">
      <c r="B136" s="427" t="s">
        <v>483</v>
      </c>
      <c r="C136" s="428"/>
      <c r="D136" s="428"/>
      <c r="E136" s="429"/>
      <c r="F136" s="430">
        <v>240</v>
      </c>
      <c r="G136" s="431"/>
      <c r="H136" s="431"/>
      <c r="I136" s="431"/>
      <c r="J136" s="432"/>
    </row>
    <row r="137" spans="1:10" ht="54" customHeight="1" thickBot="1" x14ac:dyDescent="0.3">
      <c r="B137" s="433" t="s">
        <v>482</v>
      </c>
      <c r="C137" s="434"/>
      <c r="D137" s="434"/>
      <c r="E137" s="435"/>
      <c r="F137" s="436"/>
      <c r="G137" s="437"/>
      <c r="H137" s="437"/>
      <c r="I137" s="437"/>
      <c r="J137" s="438"/>
    </row>
    <row r="138" spans="1:10" ht="36" customHeight="1" x14ac:dyDescent="0.25">
      <c r="B138" s="427" t="s">
        <v>484</v>
      </c>
      <c r="C138" s="428"/>
      <c r="D138" s="428"/>
      <c r="E138" s="429"/>
      <c r="F138" s="430">
        <v>120</v>
      </c>
      <c r="G138" s="431"/>
      <c r="H138" s="431"/>
      <c r="I138" s="431"/>
      <c r="J138" s="432"/>
    </row>
    <row r="139" spans="1:10" ht="54" customHeight="1" thickBot="1" x14ac:dyDescent="0.3">
      <c r="B139" s="433" t="s">
        <v>485</v>
      </c>
      <c r="C139" s="434"/>
      <c r="D139" s="434"/>
      <c r="E139" s="435"/>
      <c r="F139" s="436"/>
      <c r="G139" s="437"/>
      <c r="H139" s="437"/>
      <c r="I139" s="437"/>
      <c r="J139" s="438"/>
    </row>
    <row r="140" spans="1:10" ht="36" customHeight="1" x14ac:dyDescent="0.25">
      <c r="B140" s="427" t="s">
        <v>486</v>
      </c>
      <c r="C140" s="428"/>
      <c r="D140" s="428"/>
      <c r="E140" s="429"/>
      <c r="F140" s="430">
        <v>360</v>
      </c>
      <c r="G140" s="431"/>
      <c r="H140" s="431"/>
      <c r="I140" s="431"/>
      <c r="J140" s="432"/>
    </row>
    <row r="141" spans="1:10" ht="54" customHeight="1" thickBot="1" x14ac:dyDescent="0.3">
      <c r="B141" s="433" t="s">
        <v>482</v>
      </c>
      <c r="C141" s="434"/>
      <c r="D141" s="434"/>
      <c r="E141" s="435"/>
      <c r="F141" s="436"/>
      <c r="G141" s="437"/>
      <c r="H141" s="437"/>
      <c r="I141" s="437"/>
      <c r="J141" s="438"/>
    </row>
    <row r="142" spans="1:10" ht="36" customHeight="1" x14ac:dyDescent="0.25">
      <c r="B142" s="427" t="s">
        <v>487</v>
      </c>
      <c r="C142" s="428"/>
      <c r="D142" s="428"/>
      <c r="E142" s="429"/>
      <c r="F142" s="430">
        <v>300</v>
      </c>
      <c r="G142" s="431"/>
      <c r="H142" s="431"/>
      <c r="I142" s="431"/>
      <c r="J142" s="432"/>
    </row>
    <row r="143" spans="1:10" ht="54" customHeight="1" thickBot="1" x14ac:dyDescent="0.3">
      <c r="B143" s="433" t="s">
        <v>482</v>
      </c>
      <c r="C143" s="434"/>
      <c r="D143" s="434"/>
      <c r="E143" s="435"/>
      <c r="F143" s="436"/>
      <c r="G143" s="437"/>
      <c r="H143" s="437"/>
      <c r="I143" s="437"/>
      <c r="J143" s="438"/>
    </row>
    <row r="144" spans="1:10" ht="36" customHeight="1" x14ac:dyDescent="0.25">
      <c r="B144" s="427" t="s">
        <v>488</v>
      </c>
      <c r="C144" s="428"/>
      <c r="D144" s="428"/>
      <c r="E144" s="429"/>
      <c r="F144" s="430">
        <v>150</v>
      </c>
      <c r="G144" s="431"/>
      <c r="H144" s="431"/>
      <c r="I144" s="431"/>
      <c r="J144" s="432"/>
    </row>
    <row r="145" spans="1:11" ht="54" customHeight="1" thickBot="1" x14ac:dyDescent="0.3">
      <c r="B145" s="433" t="s">
        <v>485</v>
      </c>
      <c r="C145" s="434"/>
      <c r="D145" s="434"/>
      <c r="E145" s="435"/>
      <c r="F145" s="436"/>
      <c r="G145" s="437"/>
      <c r="H145" s="437"/>
      <c r="I145" s="437"/>
      <c r="J145" s="438"/>
    </row>
    <row r="146" spans="1:11" ht="54" customHeight="1" thickBot="1" x14ac:dyDescent="0.3">
      <c r="B146" s="433" t="s">
        <v>189</v>
      </c>
      <c r="C146" s="434"/>
      <c r="D146" s="434"/>
      <c r="E146" s="435"/>
      <c r="F146" s="439">
        <v>60</v>
      </c>
      <c r="G146" s="440"/>
      <c r="H146" s="440"/>
      <c r="I146" s="440"/>
      <c r="J146" s="441"/>
    </row>
    <row r="147" spans="1:11" ht="54" customHeight="1" thickBot="1" x14ac:dyDescent="0.3">
      <c r="B147" s="433" t="s">
        <v>190</v>
      </c>
      <c r="C147" s="434"/>
      <c r="D147" s="434"/>
      <c r="E147" s="435"/>
      <c r="F147" s="439">
        <v>99</v>
      </c>
      <c r="G147" s="440"/>
      <c r="H147" s="440"/>
      <c r="I147" s="440"/>
      <c r="J147" s="441"/>
    </row>
    <row r="148" spans="1:11" ht="54" customHeight="1" thickBot="1" x14ac:dyDescent="0.3">
      <c r="B148" s="433" t="s">
        <v>191</v>
      </c>
      <c r="C148" s="434"/>
      <c r="D148" s="434"/>
      <c r="E148" s="435"/>
      <c r="F148" s="439">
        <v>150</v>
      </c>
      <c r="G148" s="440"/>
      <c r="H148" s="440"/>
      <c r="I148" s="440"/>
      <c r="J148" s="441"/>
    </row>
    <row r="149" spans="1:11" ht="54" customHeight="1" thickBot="1" x14ac:dyDescent="0.3">
      <c r="B149" s="433" t="s">
        <v>171</v>
      </c>
      <c r="C149" s="434" t="s">
        <v>171</v>
      </c>
      <c r="D149" s="434"/>
      <c r="E149" s="435"/>
      <c r="F149" s="442">
        <v>40</v>
      </c>
      <c r="G149" s="443"/>
      <c r="H149" s="443"/>
      <c r="I149" s="443"/>
      <c r="J149" s="444"/>
      <c r="K149" s="480"/>
    </row>
    <row r="150" spans="1:11" ht="36" customHeight="1" thickBot="1" x14ac:dyDescent="0.3">
      <c r="A150" s="7"/>
      <c r="B150" s="18" t="s">
        <v>192</v>
      </c>
      <c r="C150" s="19"/>
      <c r="D150" s="19"/>
      <c r="E150" s="20"/>
      <c r="F150" s="205"/>
      <c r="G150" s="206"/>
      <c r="H150" s="206"/>
      <c r="I150" s="206"/>
      <c r="J150" s="207"/>
    </row>
    <row r="151" spans="1:11" ht="36" customHeight="1" x14ac:dyDescent="0.25">
      <c r="A151" s="7" t="s">
        <v>111</v>
      </c>
      <c r="B151" s="76" t="s">
        <v>252</v>
      </c>
      <c r="C151" s="77"/>
      <c r="D151" s="77"/>
      <c r="E151" s="54"/>
      <c r="F151" s="67">
        <v>65340</v>
      </c>
      <c r="G151" s="68"/>
      <c r="H151" s="68"/>
      <c r="I151" s="68"/>
      <c r="J151" s="69"/>
    </row>
    <row r="152" spans="1:11" ht="36" customHeight="1" x14ac:dyDescent="0.25">
      <c r="A152" s="7" t="s">
        <v>111</v>
      </c>
      <c r="B152" s="76" t="s">
        <v>194</v>
      </c>
      <c r="C152" s="77"/>
      <c r="D152" s="77"/>
      <c r="E152" s="54"/>
      <c r="F152" s="67">
        <v>65340</v>
      </c>
      <c r="G152" s="68"/>
      <c r="H152" s="68"/>
      <c r="I152" s="68"/>
      <c r="J152" s="69"/>
    </row>
    <row r="153" spans="1:11" ht="36" customHeight="1" x14ac:dyDescent="0.25">
      <c r="A153" s="7" t="s">
        <v>111</v>
      </c>
      <c r="B153" s="76" t="s">
        <v>195</v>
      </c>
      <c r="C153" s="77"/>
      <c r="D153" s="77"/>
      <c r="E153" s="54"/>
      <c r="F153" s="67">
        <v>59940</v>
      </c>
      <c r="G153" s="68"/>
      <c r="H153" s="68"/>
      <c r="I153" s="68"/>
      <c r="J153" s="69"/>
    </row>
    <row r="154" spans="1:11" ht="36" customHeight="1" x14ac:dyDescent="0.25">
      <c r="A154" s="7" t="s">
        <v>113</v>
      </c>
      <c r="B154" s="76" t="s">
        <v>314</v>
      </c>
      <c r="C154" s="77"/>
      <c r="D154" s="77"/>
      <c r="E154" s="54"/>
      <c r="F154" s="67">
        <v>163440</v>
      </c>
      <c r="G154" s="68"/>
      <c r="H154" s="68"/>
      <c r="I154" s="68"/>
      <c r="J154" s="69"/>
    </row>
    <row r="155" spans="1:11" ht="36" customHeight="1" x14ac:dyDescent="0.25">
      <c r="A155" s="7" t="s">
        <v>113</v>
      </c>
      <c r="B155" s="76" t="s">
        <v>197</v>
      </c>
      <c r="C155" s="77"/>
      <c r="D155" s="77"/>
      <c r="E155" s="54"/>
      <c r="F155" s="67">
        <v>163440</v>
      </c>
      <c r="G155" s="68"/>
      <c r="H155" s="68"/>
      <c r="I155" s="68"/>
      <c r="J155" s="69"/>
    </row>
    <row r="156" spans="1:11" ht="36" customHeight="1" x14ac:dyDescent="0.25">
      <c r="A156" s="7" t="s">
        <v>113</v>
      </c>
      <c r="B156" s="76" t="s">
        <v>198</v>
      </c>
      <c r="C156" s="77"/>
      <c r="D156" s="77"/>
      <c r="E156" s="54"/>
      <c r="F156" s="67">
        <v>150480</v>
      </c>
      <c r="G156" s="68"/>
      <c r="H156" s="68"/>
      <c r="I156" s="68"/>
      <c r="J156" s="69"/>
    </row>
    <row r="157" spans="1:11" ht="36" customHeight="1" x14ac:dyDescent="0.25">
      <c r="A157" s="7"/>
      <c r="B157" s="76" t="s">
        <v>199</v>
      </c>
      <c r="C157" s="77"/>
      <c r="D157" s="77"/>
      <c r="E157" s="54"/>
      <c r="F157" s="80">
        <v>65340</v>
      </c>
      <c r="G157" s="81"/>
      <c r="H157" s="81"/>
      <c r="I157" s="81"/>
      <c r="J157" s="82"/>
    </row>
    <row r="158" spans="1:11" ht="54" customHeight="1" thickBot="1" x14ac:dyDescent="0.3">
      <c r="A158" s="7"/>
      <c r="B158" s="330" t="s">
        <v>200</v>
      </c>
      <c r="C158" s="331"/>
      <c r="D158" s="331"/>
      <c r="E158" s="332"/>
      <c r="F158" s="481"/>
      <c r="G158" s="482"/>
      <c r="H158" s="482"/>
      <c r="I158" s="482"/>
      <c r="J158" s="483"/>
    </row>
    <row r="159" spans="1:11" ht="28.5" customHeight="1" thickBot="1" x14ac:dyDescent="0.3">
      <c r="A159" s="7"/>
      <c r="B159" s="118" t="s">
        <v>188</v>
      </c>
      <c r="C159" s="119"/>
      <c r="D159" s="119"/>
      <c r="E159" s="119"/>
      <c r="F159" s="119"/>
      <c r="G159" s="119"/>
      <c r="H159" s="119"/>
      <c r="I159" s="119"/>
      <c r="J159" s="120"/>
    </row>
    <row r="160" spans="1:11" ht="28.5" customHeight="1" x14ac:dyDescent="0.25">
      <c r="A160" s="7"/>
      <c r="B160" s="78" t="s">
        <v>201</v>
      </c>
      <c r="C160" s="79"/>
      <c r="D160" s="79"/>
      <c r="E160" s="36"/>
      <c r="F160" s="80">
        <v>180</v>
      </c>
      <c r="G160" s="81"/>
      <c r="H160" s="81"/>
      <c r="I160" s="81"/>
      <c r="J160" s="82"/>
    </row>
    <row r="161" spans="1:10" ht="28.5" customHeight="1" x14ac:dyDescent="0.25">
      <c r="A161" s="7"/>
      <c r="B161" s="76" t="s">
        <v>202</v>
      </c>
      <c r="C161" s="77"/>
      <c r="D161" s="77"/>
      <c r="E161" s="54"/>
      <c r="F161" s="67">
        <v>126</v>
      </c>
      <c r="G161" s="68"/>
      <c r="H161" s="68"/>
      <c r="I161" s="68"/>
      <c r="J161" s="69"/>
    </row>
    <row r="162" spans="1:10" ht="28.5" customHeight="1" x14ac:dyDescent="0.25">
      <c r="A162" s="7"/>
      <c r="B162" s="76" t="s">
        <v>203</v>
      </c>
      <c r="C162" s="77"/>
      <c r="D162" s="77"/>
      <c r="E162" s="54"/>
      <c r="F162" s="67">
        <v>126</v>
      </c>
      <c r="G162" s="68"/>
      <c r="H162" s="68"/>
      <c r="I162" s="68"/>
      <c r="J162" s="69"/>
    </row>
    <row r="163" spans="1:10" ht="28.5" customHeight="1" x14ac:dyDescent="0.25">
      <c r="A163" s="7"/>
      <c r="B163" s="76" t="s">
        <v>204</v>
      </c>
      <c r="C163" s="77"/>
      <c r="D163" s="77"/>
      <c r="E163" s="54"/>
      <c r="F163" s="67">
        <v>180</v>
      </c>
      <c r="G163" s="68"/>
      <c r="H163" s="68"/>
      <c r="I163" s="68"/>
      <c r="J163" s="69"/>
    </row>
    <row r="164" spans="1:10" ht="28.5" customHeight="1" thickBot="1" x14ac:dyDescent="0.3">
      <c r="A164" s="7"/>
      <c r="B164" s="76" t="s">
        <v>205</v>
      </c>
      <c r="C164" s="77"/>
      <c r="D164" s="77"/>
      <c r="E164" s="54"/>
      <c r="F164" s="67">
        <v>180</v>
      </c>
      <c r="G164" s="68"/>
      <c r="H164" s="68"/>
      <c r="I164" s="68"/>
      <c r="J164" s="69"/>
    </row>
    <row r="165" spans="1:10" ht="24" customHeight="1" thickBot="1" x14ac:dyDescent="0.3">
      <c r="A165" s="7"/>
      <c r="B165" s="27"/>
      <c r="C165" s="38"/>
      <c r="D165" s="38"/>
      <c r="E165" s="39"/>
      <c r="F165" s="40"/>
      <c r="G165" s="41"/>
      <c r="H165" s="41"/>
      <c r="I165" s="41"/>
      <c r="J165" s="42"/>
    </row>
    <row r="166" spans="1:10" ht="18" customHeight="1" x14ac:dyDescent="0.25">
      <c r="A166" s="7"/>
      <c r="B166" s="121"/>
      <c r="C166" s="122"/>
      <c r="D166" s="122"/>
      <c r="E166" s="122"/>
      <c r="F166" s="123"/>
      <c r="G166" s="123"/>
      <c r="H166" s="123"/>
      <c r="I166" s="123"/>
      <c r="J166" s="123"/>
    </row>
    <row r="167" spans="1:10" ht="67.5" customHeight="1" x14ac:dyDescent="0.25">
      <c r="A167" s="7"/>
      <c r="B167" s="124" t="s">
        <v>319</v>
      </c>
      <c r="C167" s="124"/>
      <c r="D167" s="124"/>
      <c r="E167" s="124"/>
      <c r="F167" s="124"/>
      <c r="G167" s="124"/>
      <c r="H167" s="124"/>
      <c r="I167" s="124"/>
      <c r="J167" s="124"/>
    </row>
    <row r="168" spans="1:10" ht="27" customHeight="1" x14ac:dyDescent="0.25">
      <c r="A168" s="7" t="s">
        <v>113</v>
      </c>
      <c r="B168" s="126" t="s">
        <v>208</v>
      </c>
      <c r="C168" s="126"/>
      <c r="D168" s="126"/>
      <c r="E168" s="126"/>
      <c r="F168" s="126"/>
      <c r="G168" s="126"/>
      <c r="H168" s="126"/>
      <c r="I168" s="126"/>
      <c r="J168" s="126"/>
    </row>
    <row r="169" spans="1:10" s="172" customFormat="1" ht="20.100000000000001" customHeight="1" x14ac:dyDescent="0.25">
      <c r="B169" s="388"/>
      <c r="F169" s="389"/>
      <c r="G169" s="389"/>
      <c r="H169" s="389"/>
      <c r="I169" s="389"/>
      <c r="J169" s="389"/>
    </row>
    <row r="170" spans="1:10" s="239" customFormat="1" ht="36" customHeight="1" thickBot="1" x14ac:dyDescent="0.3">
      <c r="B170" s="240" t="s">
        <v>242</v>
      </c>
      <c r="C170" s="240"/>
      <c r="D170" s="240"/>
      <c r="E170" s="240"/>
      <c r="F170" s="240"/>
      <c r="G170" s="240"/>
      <c r="H170" s="240"/>
      <c r="I170" s="240"/>
    </row>
    <row r="171" spans="1:10" s="129" customFormat="1" ht="36" customHeight="1" thickBot="1" x14ac:dyDescent="0.3">
      <c r="B171" s="241" t="s">
        <v>243</v>
      </c>
      <c r="C171" s="242"/>
      <c r="D171" s="242"/>
      <c r="E171" s="242"/>
      <c r="F171" s="242"/>
      <c r="G171" s="242"/>
      <c r="H171" s="242"/>
      <c r="I171" s="243"/>
    </row>
    <row r="172" spans="1:10" ht="73.5" customHeight="1" thickBot="1" x14ac:dyDescent="0.3">
      <c r="B172" s="244" t="s">
        <v>244</v>
      </c>
      <c r="C172" s="245"/>
      <c r="D172" s="246" t="s">
        <v>245</v>
      </c>
      <c r="E172" s="247"/>
      <c r="F172" s="248"/>
      <c r="G172" s="247" t="s">
        <v>246</v>
      </c>
      <c r="H172" s="247"/>
      <c r="I172" s="248"/>
      <c r="J172" s="9"/>
    </row>
    <row r="173" spans="1:10" ht="36" customHeight="1" x14ac:dyDescent="0.25">
      <c r="B173" s="249" t="s">
        <v>247</v>
      </c>
      <c r="C173" s="250"/>
      <c r="D173" s="251" t="s">
        <v>248</v>
      </c>
      <c r="E173" s="251"/>
      <c r="F173" s="251"/>
      <c r="G173" s="252">
        <v>1500</v>
      </c>
      <c r="H173" s="251"/>
      <c r="I173" s="253"/>
      <c r="J173" s="9"/>
    </row>
    <row r="174" spans="1:10" ht="36" customHeight="1" x14ac:dyDescent="0.25">
      <c r="B174" s="254" t="s">
        <v>249</v>
      </c>
      <c r="C174" s="255"/>
      <c r="D174" s="256"/>
      <c r="E174" s="256"/>
      <c r="F174" s="256"/>
      <c r="G174" s="257">
        <v>1380</v>
      </c>
      <c r="H174" s="256"/>
      <c r="I174" s="258"/>
      <c r="J174" s="9"/>
    </row>
    <row r="175" spans="1:10" ht="36" customHeight="1" x14ac:dyDescent="0.25">
      <c r="B175" s="254" t="s">
        <v>250</v>
      </c>
      <c r="C175" s="255"/>
      <c r="D175" s="256"/>
      <c r="E175" s="256"/>
      <c r="F175" s="256"/>
      <c r="G175" s="257">
        <v>1290</v>
      </c>
      <c r="H175" s="256"/>
      <c r="I175" s="258"/>
      <c r="J175" s="9"/>
    </row>
    <row r="176" spans="1:10" ht="54" customHeight="1" x14ac:dyDescent="0.25">
      <c r="B176" s="254" t="s">
        <v>251</v>
      </c>
      <c r="C176" s="255"/>
      <c r="D176" s="256"/>
      <c r="E176" s="256"/>
      <c r="F176" s="256"/>
      <c r="G176" s="257">
        <v>1170</v>
      </c>
      <c r="H176" s="256"/>
      <c r="I176" s="258"/>
      <c r="J176" s="9"/>
    </row>
    <row r="177" spans="1:10" ht="21" x14ac:dyDescent="0.25">
      <c r="B177" s="341"/>
      <c r="C177" s="341"/>
      <c r="D177" s="342"/>
      <c r="E177" s="342"/>
      <c r="F177" s="342"/>
      <c r="G177" s="343"/>
      <c r="H177" s="342"/>
      <c r="I177" s="342"/>
      <c r="J177" s="9"/>
    </row>
    <row r="178" spans="1:10" ht="40.5" customHeight="1" x14ac:dyDescent="0.25">
      <c r="A178" s="7"/>
      <c r="B178" s="128" t="s">
        <v>209</v>
      </c>
      <c r="C178" s="128"/>
      <c r="D178" s="128"/>
      <c r="E178" s="128"/>
      <c r="F178" s="128"/>
      <c r="G178" s="128"/>
      <c r="H178" s="128"/>
      <c r="I178" s="128"/>
      <c r="J178" s="128"/>
    </row>
    <row r="179" spans="1:10" ht="23.25" x14ac:dyDescent="0.25">
      <c r="A179" s="344" t="s">
        <v>320</v>
      </c>
      <c r="B179" s="344"/>
      <c r="C179" s="344"/>
      <c r="D179" s="344"/>
      <c r="E179" s="344"/>
      <c r="F179" s="344"/>
      <c r="G179" s="344"/>
      <c r="H179" s="344"/>
      <c r="I179" s="9"/>
      <c r="J179" s="9"/>
    </row>
    <row r="180" spans="1:10" ht="25.5" x14ac:dyDescent="0.35">
      <c r="A180" s="345" t="s">
        <v>321</v>
      </c>
      <c r="B180" s="345"/>
      <c r="C180" s="345"/>
      <c r="D180" s="345"/>
      <c r="E180" s="346" t="s">
        <v>322</v>
      </c>
      <c r="F180" s="347"/>
      <c r="G180" s="347"/>
      <c r="H180" s="9"/>
      <c r="I180" s="9"/>
      <c r="J180" s="9"/>
    </row>
    <row r="181" spans="1:10" ht="25.5" x14ac:dyDescent="0.35">
      <c r="A181" s="348" t="s">
        <v>323</v>
      </c>
      <c r="B181" s="348"/>
      <c r="C181" s="348"/>
      <c r="D181" s="348"/>
      <c r="E181" s="349">
        <v>1</v>
      </c>
      <c r="F181" s="347"/>
      <c r="G181" s="347"/>
      <c r="H181" s="9"/>
      <c r="I181" s="9"/>
      <c r="J181" s="9"/>
    </row>
    <row r="182" spans="1:10" ht="25.5" x14ac:dyDescent="0.35">
      <c r="A182" s="348">
        <v>2</v>
      </c>
      <c r="B182" s="348"/>
      <c r="C182" s="348"/>
      <c r="D182" s="348"/>
      <c r="E182" s="350">
        <v>1.1000000000000001</v>
      </c>
      <c r="F182" s="347"/>
      <c r="G182" s="347"/>
      <c r="H182" s="9"/>
      <c r="I182" s="9"/>
      <c r="J182" s="9"/>
    </row>
    <row r="183" spans="1:10" ht="25.5" x14ac:dyDescent="0.35">
      <c r="A183" s="348">
        <v>3</v>
      </c>
      <c r="B183" s="348"/>
      <c r="C183" s="348"/>
      <c r="D183" s="348"/>
      <c r="E183" s="350">
        <v>1.2</v>
      </c>
      <c r="F183" s="347"/>
      <c r="G183" s="347"/>
      <c r="H183" s="9"/>
      <c r="I183" s="9"/>
      <c r="J183" s="9"/>
    </row>
    <row r="184" spans="1:10" ht="25.5" x14ac:dyDescent="0.35">
      <c r="A184" s="348" t="s">
        <v>324</v>
      </c>
      <c r="B184" s="348"/>
      <c r="C184" s="348"/>
      <c r="D184" s="348"/>
      <c r="E184" s="350">
        <v>1.25</v>
      </c>
      <c r="F184" s="347"/>
      <c r="G184" s="347"/>
      <c r="H184" s="9"/>
      <c r="I184" s="9"/>
      <c r="J184" s="9"/>
    </row>
    <row r="185" spans="1:10" ht="25.5" x14ac:dyDescent="0.35">
      <c r="A185" s="348" t="s">
        <v>325</v>
      </c>
      <c r="B185" s="348"/>
      <c r="C185" s="348"/>
      <c r="D185" s="348"/>
      <c r="E185" s="350">
        <v>1.3</v>
      </c>
      <c r="F185" s="347"/>
      <c r="G185" s="347"/>
      <c r="H185" s="9"/>
      <c r="I185" s="9"/>
      <c r="J185" s="9"/>
    </row>
    <row r="186" spans="1:10" ht="25.5" x14ac:dyDescent="0.35">
      <c r="A186" s="348" t="s">
        <v>326</v>
      </c>
      <c r="B186" s="348"/>
      <c r="C186" s="348"/>
      <c r="D186" s="348"/>
      <c r="E186" s="350">
        <v>1.35</v>
      </c>
      <c r="F186" s="347"/>
      <c r="G186" s="347"/>
      <c r="H186" s="9"/>
      <c r="I186" s="9"/>
      <c r="J186" s="9"/>
    </row>
    <row r="187" spans="1:10" ht="25.5" x14ac:dyDescent="0.35">
      <c r="A187" s="348" t="s">
        <v>327</v>
      </c>
      <c r="B187" s="348"/>
      <c r="C187" s="348"/>
      <c r="D187" s="348"/>
      <c r="E187" s="350">
        <v>1.4</v>
      </c>
      <c r="F187" s="347"/>
      <c r="G187" s="347"/>
      <c r="H187" s="9"/>
      <c r="I187" s="9"/>
      <c r="J187" s="9"/>
    </row>
    <row r="188" spans="1:10" ht="25.5" x14ac:dyDescent="0.35">
      <c r="A188" s="348" t="s">
        <v>328</v>
      </c>
      <c r="B188" s="348"/>
      <c r="C188" s="348"/>
      <c r="D188" s="348"/>
      <c r="E188" s="350">
        <v>1.45</v>
      </c>
      <c r="F188" s="347"/>
      <c r="G188" s="347"/>
      <c r="H188" s="9"/>
      <c r="I188" s="9"/>
      <c r="J188" s="9"/>
    </row>
    <row r="189" spans="1:10" ht="25.5" x14ac:dyDescent="0.35">
      <c r="A189" s="348" t="s">
        <v>329</v>
      </c>
      <c r="B189" s="348"/>
      <c r="C189" s="348"/>
      <c r="D189" s="348"/>
      <c r="E189" s="350">
        <v>1.5</v>
      </c>
      <c r="F189" s="347"/>
      <c r="G189" s="347"/>
      <c r="H189" s="9"/>
      <c r="I189" s="9"/>
      <c r="J189" s="9"/>
    </row>
    <row r="190" spans="1:10" ht="25.5" x14ac:dyDescent="0.35">
      <c r="A190" s="348" t="s">
        <v>330</v>
      </c>
      <c r="B190" s="348"/>
      <c r="C190" s="348"/>
      <c r="D190" s="348"/>
      <c r="E190" s="350">
        <v>2</v>
      </c>
      <c r="F190" s="347"/>
      <c r="G190" s="347"/>
      <c r="H190" s="9"/>
      <c r="I190" s="9"/>
      <c r="J190" s="9"/>
    </row>
    <row r="191" spans="1:10" ht="53.25" customHeight="1" x14ac:dyDescent="0.25">
      <c r="A191" s="351" t="s">
        <v>331</v>
      </c>
      <c r="B191" s="351"/>
      <c r="C191" s="351"/>
      <c r="D191" s="351"/>
      <c r="E191" s="351"/>
      <c r="F191" s="351"/>
      <c r="G191" s="351"/>
      <c r="H191" s="351"/>
      <c r="I191" s="9"/>
      <c r="J191" s="9"/>
    </row>
  </sheetData>
  <sheetProtection selectLockedCells="1" selectUnlockedCells="1"/>
  <mergeCells count="336">
    <mergeCell ref="A188:D188"/>
    <mergeCell ref="A189:D189"/>
    <mergeCell ref="A190:D190"/>
    <mergeCell ref="A191:H191"/>
    <mergeCell ref="A182:D182"/>
    <mergeCell ref="A183:D183"/>
    <mergeCell ref="A184:D184"/>
    <mergeCell ref="A185:D185"/>
    <mergeCell ref="A186:D186"/>
    <mergeCell ref="A187:D187"/>
    <mergeCell ref="B176:C176"/>
    <mergeCell ref="G176:I176"/>
    <mergeCell ref="B178:J178"/>
    <mergeCell ref="A179:H179"/>
    <mergeCell ref="A180:D180"/>
    <mergeCell ref="A181:D181"/>
    <mergeCell ref="B172:C172"/>
    <mergeCell ref="D172:F172"/>
    <mergeCell ref="G172:I172"/>
    <mergeCell ref="B173:C173"/>
    <mergeCell ref="D173:F176"/>
    <mergeCell ref="G173:I173"/>
    <mergeCell ref="B174:C174"/>
    <mergeCell ref="G174:I174"/>
    <mergeCell ref="B175:C175"/>
    <mergeCell ref="G175:I175"/>
    <mergeCell ref="B165:E165"/>
    <mergeCell ref="F165:J165"/>
    <mergeCell ref="B167:J167"/>
    <mergeCell ref="B168:J168"/>
    <mergeCell ref="B170:I170"/>
    <mergeCell ref="B171:I171"/>
    <mergeCell ref="B162:E162"/>
    <mergeCell ref="F162:J162"/>
    <mergeCell ref="B163:E163"/>
    <mergeCell ref="F163:J163"/>
    <mergeCell ref="B164:E164"/>
    <mergeCell ref="F164:J164"/>
    <mergeCell ref="B158:E158"/>
    <mergeCell ref="F158:J158"/>
    <mergeCell ref="B159:J159"/>
    <mergeCell ref="B160:E160"/>
    <mergeCell ref="F160:J160"/>
    <mergeCell ref="B161:E161"/>
    <mergeCell ref="F161:J161"/>
    <mergeCell ref="B155:E155"/>
    <mergeCell ref="F155:J155"/>
    <mergeCell ref="B156:E156"/>
    <mergeCell ref="F156:J156"/>
    <mergeCell ref="B157:E157"/>
    <mergeCell ref="F157:J157"/>
    <mergeCell ref="B152:E152"/>
    <mergeCell ref="F152:J152"/>
    <mergeCell ref="B153:E153"/>
    <mergeCell ref="F153:J153"/>
    <mergeCell ref="B154:E154"/>
    <mergeCell ref="F154:J154"/>
    <mergeCell ref="B149:E149"/>
    <mergeCell ref="F149:J149"/>
    <mergeCell ref="B150:E150"/>
    <mergeCell ref="F150:J150"/>
    <mergeCell ref="B151:E151"/>
    <mergeCell ref="F151:J151"/>
    <mergeCell ref="B146:E146"/>
    <mergeCell ref="F146:J146"/>
    <mergeCell ref="B147:E147"/>
    <mergeCell ref="F147:J147"/>
    <mergeCell ref="B148:E148"/>
    <mergeCell ref="F148:J148"/>
    <mergeCell ref="B142:E142"/>
    <mergeCell ref="F142:J143"/>
    <mergeCell ref="B143:E143"/>
    <mergeCell ref="B144:E144"/>
    <mergeCell ref="F144:J145"/>
    <mergeCell ref="B145:E145"/>
    <mergeCell ref="B138:E138"/>
    <mergeCell ref="F138:J139"/>
    <mergeCell ref="B139:E139"/>
    <mergeCell ref="B140:E140"/>
    <mergeCell ref="F140:J141"/>
    <mergeCell ref="B141:E141"/>
    <mergeCell ref="B133:J133"/>
    <mergeCell ref="B134:E134"/>
    <mergeCell ref="F134:J135"/>
    <mergeCell ref="B135:E135"/>
    <mergeCell ref="B136:E136"/>
    <mergeCell ref="F136:J137"/>
    <mergeCell ref="B137:E137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A56:E56"/>
    <mergeCell ref="F56:J56"/>
    <mergeCell ref="B57:E57"/>
    <mergeCell ref="F57:J57"/>
    <mergeCell ref="F50:J50"/>
    <mergeCell ref="B51:E51"/>
    <mergeCell ref="B52:E52"/>
    <mergeCell ref="F52:J52"/>
    <mergeCell ref="B53:E53"/>
    <mergeCell ref="B54:E54"/>
    <mergeCell ref="F54:J54"/>
    <mergeCell ref="B47:E47"/>
    <mergeCell ref="F47:J47"/>
    <mergeCell ref="B48:E48"/>
    <mergeCell ref="F48:J48"/>
    <mergeCell ref="B49:E49"/>
    <mergeCell ref="F49:J49"/>
    <mergeCell ref="B44:E44"/>
    <mergeCell ref="F44:J44"/>
    <mergeCell ref="B45:E45"/>
    <mergeCell ref="F45:J45"/>
    <mergeCell ref="B46:E46"/>
    <mergeCell ref="F46:J46"/>
    <mergeCell ref="B41:E41"/>
    <mergeCell ref="F41:J41"/>
    <mergeCell ref="B42:E42"/>
    <mergeCell ref="F42:J42"/>
    <mergeCell ref="B43:E43"/>
    <mergeCell ref="F43:J43"/>
    <mergeCell ref="B38:E38"/>
    <mergeCell ref="F38:J38"/>
    <mergeCell ref="B39:E39"/>
    <mergeCell ref="F39:J39"/>
    <mergeCell ref="B40:E40"/>
    <mergeCell ref="F40:J40"/>
    <mergeCell ref="B35:E35"/>
    <mergeCell ref="F35:J35"/>
    <mergeCell ref="B36:E36"/>
    <mergeCell ref="F36:J36"/>
    <mergeCell ref="B37:E37"/>
    <mergeCell ref="F37:J37"/>
    <mergeCell ref="B32:E32"/>
    <mergeCell ref="F32:J32"/>
    <mergeCell ref="B33:E33"/>
    <mergeCell ref="F33:J33"/>
    <mergeCell ref="B34:E34"/>
    <mergeCell ref="F34:J34"/>
    <mergeCell ref="B29:E29"/>
    <mergeCell ref="F29:J29"/>
    <mergeCell ref="B30:E30"/>
    <mergeCell ref="F30:J30"/>
    <mergeCell ref="B31:E31"/>
    <mergeCell ref="F31:J31"/>
    <mergeCell ref="B26:E26"/>
    <mergeCell ref="F26:J26"/>
    <mergeCell ref="B27:E27"/>
    <mergeCell ref="F27:J27"/>
    <mergeCell ref="B28:E28"/>
    <mergeCell ref="F28:J28"/>
    <mergeCell ref="B23:E23"/>
    <mergeCell ref="F23:J23"/>
    <mergeCell ref="B24:E24"/>
    <mergeCell ref="F24:J24"/>
    <mergeCell ref="B25:E25"/>
    <mergeCell ref="F25:J25"/>
    <mergeCell ref="B19:E19"/>
    <mergeCell ref="F19:J19"/>
    <mergeCell ref="B20:E20"/>
    <mergeCell ref="F20:J20"/>
    <mergeCell ref="A21:J21"/>
    <mergeCell ref="B22:E22"/>
    <mergeCell ref="F22:J22"/>
    <mergeCell ref="B16:E16"/>
    <mergeCell ref="F16:J16"/>
    <mergeCell ref="B17:E17"/>
    <mergeCell ref="F17:J17"/>
    <mergeCell ref="B18:E18"/>
    <mergeCell ref="F18:J18"/>
    <mergeCell ref="B12:E12"/>
    <mergeCell ref="F12:J12"/>
    <mergeCell ref="B13:E13"/>
    <mergeCell ref="B14:E14"/>
    <mergeCell ref="B15:E15"/>
    <mergeCell ref="F15:J15"/>
    <mergeCell ref="B7:E7"/>
    <mergeCell ref="B8:E8"/>
    <mergeCell ref="F8:J8"/>
    <mergeCell ref="B10:E10"/>
    <mergeCell ref="F10:J10"/>
    <mergeCell ref="B11:E11"/>
    <mergeCell ref="B1:J1"/>
    <mergeCell ref="F2:J2"/>
    <mergeCell ref="B3:E3"/>
    <mergeCell ref="B4:J4"/>
    <mergeCell ref="B5:J5"/>
    <mergeCell ref="A6:J6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2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30672</v>
      </c>
      <c r="G8" s="33">
        <f>H8*1.1</f>
        <v>28116.000000000004</v>
      </c>
      <c r="H8" s="33">
        <v>25560</v>
      </c>
      <c r="I8" s="33">
        <f>H8*0.75</f>
        <v>19170</v>
      </c>
      <c r="J8" s="33">
        <f>H8*0.5</f>
        <v>12780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42940.799999999996</v>
      </c>
      <c r="G9" s="37">
        <f>H9*1.1</f>
        <v>39362.400000000001</v>
      </c>
      <c r="H9" s="37">
        <v>35784</v>
      </c>
      <c r="I9" s="37">
        <f>H9*0.75</f>
        <v>26838</v>
      </c>
      <c r="J9" s="37">
        <f>H9*0.5</f>
        <v>17892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35640</v>
      </c>
      <c r="G11" s="33">
        <f>H11*1.1</f>
        <v>32670.000000000004</v>
      </c>
      <c r="H11" s="33">
        <v>29700</v>
      </c>
      <c r="I11" s="33">
        <f>H11*0.75</f>
        <v>22275</v>
      </c>
      <c r="J11" s="33">
        <f>H11*0.5</f>
        <v>14850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49939.199999999997</v>
      </c>
      <c r="G12" s="37">
        <f>H12*1.1</f>
        <v>45777.600000000006</v>
      </c>
      <c r="H12" s="37">
        <v>41616</v>
      </c>
      <c r="I12" s="37">
        <f>H12*0.75</f>
        <v>31212</v>
      </c>
      <c r="J12" s="37">
        <f>H12*0.5</f>
        <v>20808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7272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10800</v>
      </c>
      <c r="G15" s="50"/>
      <c r="H15" s="50"/>
      <c r="I15" s="50"/>
      <c r="J15" s="51"/>
    </row>
    <row r="16" spans="1:10" ht="36" customHeight="1" thickBot="1" x14ac:dyDescent="0.3">
      <c r="A16" s="7"/>
      <c r="B16" s="27"/>
      <c r="C16" s="28"/>
      <c r="D16" s="28"/>
      <c r="E16" s="29"/>
      <c r="F16" s="385"/>
      <c r="G16" s="386"/>
      <c r="H16" s="386"/>
      <c r="I16" s="386"/>
      <c r="J16" s="387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44">
        <v>720</v>
      </c>
      <c r="G17" s="144"/>
      <c r="H17" s="144"/>
      <c r="I17" s="144"/>
      <c r="J17" s="1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59">
        <v>1008</v>
      </c>
      <c r="G18" s="59"/>
      <c r="H18" s="59"/>
      <c r="I18" s="59"/>
      <c r="J18" s="60"/>
    </row>
    <row r="19" spans="1:10" ht="24" customHeight="1" x14ac:dyDescent="0.25">
      <c r="A19" s="7"/>
      <c r="B19" s="484"/>
      <c r="C19" s="485"/>
      <c r="D19" s="485"/>
      <c r="E19" s="486"/>
      <c r="F19" s="487"/>
      <c r="G19" s="487"/>
      <c r="H19" s="487"/>
      <c r="I19" s="487"/>
      <c r="J19" s="488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2988 до 59760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2988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5976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8964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11952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14940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17928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20916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23904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26892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32868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35856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38844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41832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44820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47808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50796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53784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56772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59760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1116 до 23940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4140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2232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23940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5040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14400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1116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1116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2232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3348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17460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37065,6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13392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1339.1999999999998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3348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10080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13320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31788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30888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37065.599999999999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21420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21420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17280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6012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3240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8064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6588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35496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14004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4140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16290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14400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18720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44640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43920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52704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30240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30240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24480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186</v>
      </c>
      <c r="C86" s="77"/>
      <c r="D86" s="77"/>
      <c r="E86" s="54"/>
      <c r="F86" s="186">
        <v>50400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20160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15336</v>
      </c>
      <c r="G94" s="212">
        <f>H94*1.1</f>
        <v>14058.000000000002</v>
      </c>
      <c r="H94" s="212">
        <v>12780</v>
      </c>
      <c r="I94" s="212">
        <f>H94*0.75</f>
        <v>9585</v>
      </c>
      <c r="J94" s="213">
        <f>H94*0.5</f>
        <v>6390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11160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6408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21600</v>
      </c>
      <c r="G97" s="212">
        <f>H97*1.1</f>
        <v>19800</v>
      </c>
      <c r="H97" s="212">
        <v>18000</v>
      </c>
      <c r="I97" s="212">
        <f>H97*0.75</f>
        <v>13500</v>
      </c>
      <c r="J97" s="213">
        <f>H97*0.5</f>
        <v>9000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15840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9360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186">
        <v>11160</v>
      </c>
      <c r="G100" s="237"/>
      <c r="H100" s="237"/>
      <c r="I100" s="237"/>
      <c r="J100" s="238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3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20:E20"/>
    <mergeCell ref="F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0.28515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53503.199999999997</v>
      </c>
      <c r="G8" s="33">
        <f>H8*1.1</f>
        <v>49044.600000000006</v>
      </c>
      <c r="H8" s="33">
        <v>44586</v>
      </c>
      <c r="I8" s="33">
        <f>H8*0.75</f>
        <v>33439.5</v>
      </c>
      <c r="J8" s="33">
        <f>H8*0.5</f>
        <v>22293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74908.800000000003</v>
      </c>
      <c r="G9" s="37">
        <f>H9*1.1</f>
        <v>68666.400000000009</v>
      </c>
      <c r="H9" s="37">
        <v>62424</v>
      </c>
      <c r="I9" s="37">
        <f>H9*0.75</f>
        <v>46818</v>
      </c>
      <c r="J9" s="37">
        <f>H9*0.5</f>
        <v>31212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57326.400000000001</v>
      </c>
      <c r="G11" s="33">
        <f>H11*1.1</f>
        <v>52549.200000000004</v>
      </c>
      <c r="H11" s="33">
        <v>47772</v>
      </c>
      <c r="I11" s="33">
        <f>H11*0.75</f>
        <v>35829</v>
      </c>
      <c r="J11" s="33">
        <f>H11*0.5</f>
        <v>23886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80265.599999999991</v>
      </c>
      <c r="G12" s="37">
        <f>H12*1.1</f>
        <v>73576.800000000003</v>
      </c>
      <c r="H12" s="37">
        <v>66888</v>
      </c>
      <c r="I12" s="37">
        <f>H12*0.75</f>
        <v>50166</v>
      </c>
      <c r="J12" s="37">
        <f>H12*0.5</f>
        <v>33444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7920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11520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1800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2520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9000 до 180000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9000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18000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27000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36000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45000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54000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63000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72000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81000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90000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99000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108000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117000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126000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135000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144000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153000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162000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171000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180000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30240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23040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19800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30240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98640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32400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3240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16200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35280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35280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61200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35280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42336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23040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23040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67680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83952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3060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15840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13680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98640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44280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7200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36000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49680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49680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85680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49680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59616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32400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32400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95040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138240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62640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18144</v>
      </c>
      <c r="G94" s="212">
        <f>H94*1.1</f>
        <v>16632</v>
      </c>
      <c r="H94" s="212">
        <v>15120</v>
      </c>
      <c r="I94" s="212">
        <f>H94*0.75</f>
        <v>11340</v>
      </c>
      <c r="J94" s="213">
        <f>H94*0.5</f>
        <v>7560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15120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15120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25920</v>
      </c>
      <c r="G97" s="212">
        <f>H97*1.1</f>
        <v>23760.000000000004</v>
      </c>
      <c r="H97" s="212">
        <v>21600</v>
      </c>
      <c r="I97" s="212">
        <f>H97*0.75</f>
        <v>16200</v>
      </c>
      <c r="J97" s="213">
        <f>H97*0.5</f>
        <v>10800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21600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21600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36288</v>
      </c>
      <c r="G100" s="117">
        <f>H100*1.1</f>
        <v>33264</v>
      </c>
      <c r="H100" s="117">
        <v>30240</v>
      </c>
      <c r="I100" s="117">
        <f>H100*0.75</f>
        <v>22680</v>
      </c>
      <c r="J100" s="117">
        <f>H100*0.5</f>
        <v>15120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1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44884.799999999996</v>
      </c>
      <c r="G8" s="33">
        <f>H8*1.1</f>
        <v>41144.400000000001</v>
      </c>
      <c r="H8" s="33">
        <v>37404</v>
      </c>
      <c r="I8" s="33">
        <f>H8*0.75</f>
        <v>28053</v>
      </c>
      <c r="J8" s="33">
        <f>H8*0.5</f>
        <v>18702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62899.199999999997</v>
      </c>
      <c r="G9" s="37">
        <f>H9*1.1</f>
        <v>57657.600000000006</v>
      </c>
      <c r="H9" s="37">
        <v>52416</v>
      </c>
      <c r="I9" s="37">
        <f>H9*0.75</f>
        <v>39312</v>
      </c>
      <c r="J9" s="37">
        <f>H9*0.5</f>
        <v>26208</v>
      </c>
    </row>
    <row r="10" spans="1:10" ht="24" thickBot="1" x14ac:dyDescent="0.3">
      <c r="A10" s="7"/>
      <c r="B10" s="27"/>
      <c r="C10" s="38"/>
      <c r="D10" s="38"/>
      <c r="E10" s="39"/>
      <c r="F10" s="158"/>
      <c r="G10" s="159"/>
      <c r="H10" s="159"/>
      <c r="I10" s="159"/>
      <c r="J10" s="16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50371.199999999997</v>
      </c>
      <c r="G11" s="33">
        <f>H11*1.1</f>
        <v>46173.600000000006</v>
      </c>
      <c r="H11" s="33">
        <v>41976</v>
      </c>
      <c r="I11" s="33">
        <f>H11*0.75</f>
        <v>31482</v>
      </c>
      <c r="J11" s="33">
        <f>H11*0.5</f>
        <v>20988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70588.800000000003</v>
      </c>
      <c r="G12" s="37">
        <f>H12*1.1</f>
        <v>64706.400000000009</v>
      </c>
      <c r="H12" s="37">
        <v>58824</v>
      </c>
      <c r="I12" s="37">
        <f>H12*0.75</f>
        <v>44118</v>
      </c>
      <c r="J12" s="37">
        <f>H12*0.5</f>
        <v>29412</v>
      </c>
    </row>
    <row r="13" spans="1:10" ht="24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864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83">
        <v>1440</v>
      </c>
      <c r="G15" s="68"/>
      <c r="H15" s="68"/>
      <c r="I15" s="68"/>
      <c r="J15" s="69"/>
    </row>
    <row r="16" spans="1:10" ht="36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1800 до 36000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1800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5400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7200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10800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12600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14400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16200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18000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19800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21600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23400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25200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27000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28800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30600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32400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34200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36000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1476 до 39708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4572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2592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39708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24804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1476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1476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2952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4428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24912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104436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18360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1836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4608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18900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23796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86976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44100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52920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34200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44244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104436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40500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25200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21420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69228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18972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4572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26640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33840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122400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61920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74304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48240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62640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146880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97200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26640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21297.599999999999</v>
      </c>
      <c r="G94" s="212">
        <f>H94*1.1</f>
        <v>19522.800000000003</v>
      </c>
      <c r="H94" s="212">
        <v>17748</v>
      </c>
      <c r="I94" s="212">
        <f>H94*0.75</f>
        <v>13311</v>
      </c>
      <c r="J94" s="213">
        <f>H94*0.5</f>
        <v>8874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17748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27180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491</v>
      </c>
      <c r="C97" s="77"/>
      <c r="D97" s="77"/>
      <c r="E97" s="54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25200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38160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17748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9"/>
  <sheetViews>
    <sheetView view="pageBreakPreview" zoomScale="65" zoomScaleNormal="60" zoomScaleSheetLayoutView="65" workbookViewId="0">
      <pane ySplit="4" topLeftCell="A59" activePane="bottomLeft" state="frozen"/>
      <selection activeCell="B11" sqref="B11:E11"/>
      <selection pane="bottomLeft" activeCell="A67" sqref="A67:XFD68"/>
    </sheetView>
  </sheetViews>
  <sheetFormatPr defaultColWidth="34.28515625" defaultRowHeight="12.75" outlineLevelRow="1" x14ac:dyDescent="0.25"/>
  <cols>
    <col min="1" max="1" width="37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34.28515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352" t="s">
        <v>105</v>
      </c>
      <c r="C6" s="353"/>
      <c r="D6" s="353"/>
      <c r="E6" s="354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28"/>
      <c r="D7" s="28"/>
      <c r="E7" s="29"/>
      <c r="F7" s="177"/>
      <c r="G7" s="203"/>
      <c r="H7" s="203"/>
      <c r="I7" s="203"/>
      <c r="J7" s="204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60998.399999999994</v>
      </c>
      <c r="G9" s="37">
        <f>H9*1.1</f>
        <v>55915.200000000004</v>
      </c>
      <c r="H9" s="37">
        <v>50832</v>
      </c>
      <c r="I9" s="37">
        <f>H9*0.75</f>
        <v>38124</v>
      </c>
      <c r="J9" s="37">
        <f>H9*0.5</f>
        <v>25416</v>
      </c>
    </row>
    <row r="10" spans="1:10" ht="36" customHeight="1" thickBot="1" x14ac:dyDescent="0.3">
      <c r="A10" s="7"/>
      <c r="B10" s="27"/>
      <c r="C10" s="38"/>
      <c r="D10" s="38"/>
      <c r="E10" s="39"/>
      <c r="F10" s="177"/>
      <c r="G10" s="203"/>
      <c r="H10" s="203"/>
      <c r="I10" s="203"/>
      <c r="J10" s="204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50803.199999999997</v>
      </c>
      <c r="G11" s="33">
        <f>H11*1.1</f>
        <v>46569.600000000006</v>
      </c>
      <c r="H11" s="33">
        <v>42336</v>
      </c>
      <c r="I11" s="33">
        <f>H11*0.75</f>
        <v>31752</v>
      </c>
      <c r="J11" s="33">
        <f>H11*0.5</f>
        <v>21168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71193.599999999991</v>
      </c>
      <c r="G12" s="37">
        <f>H12*1.1</f>
        <v>65260.800000000003</v>
      </c>
      <c r="H12" s="37">
        <v>59328</v>
      </c>
      <c r="I12" s="37">
        <f>H12*0.75</f>
        <v>44496</v>
      </c>
      <c r="J12" s="37">
        <f>H12*0.5</f>
        <v>29664</v>
      </c>
    </row>
    <row r="13" spans="1:10" ht="24" customHeight="1" thickBot="1" x14ac:dyDescent="0.3">
      <c r="A13" s="7"/>
      <c r="B13" s="27"/>
      <c r="C13" s="28"/>
      <c r="D13" s="28"/>
      <c r="E13" s="29"/>
      <c r="F13" s="177"/>
      <c r="G13" s="203"/>
      <c r="H13" s="203"/>
      <c r="I13" s="203"/>
      <c r="J13" s="204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82">
        <v>7920</v>
      </c>
      <c r="G14" s="364"/>
      <c r="H14" s="364"/>
      <c r="I14" s="364"/>
      <c r="J14" s="36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184">
        <v>11520</v>
      </c>
      <c r="G15" s="378"/>
      <c r="H15" s="378"/>
      <c r="I15" s="378"/>
      <c r="J15" s="379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182">
        <v>1080</v>
      </c>
      <c r="G17" s="364"/>
      <c r="H17" s="364"/>
      <c r="I17" s="364"/>
      <c r="J17" s="36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186">
        <v>1512</v>
      </c>
      <c r="G18" s="237"/>
      <c r="H18" s="237"/>
      <c r="I18" s="237"/>
      <c r="J18" s="238"/>
    </row>
    <row r="19" spans="1:10" ht="24" customHeight="1" thickBot="1" x14ac:dyDescent="0.3">
      <c r="A19" s="7"/>
      <c r="B19" s="27"/>
      <c r="C19" s="28"/>
      <c r="D19" s="28"/>
      <c r="E19" s="29"/>
      <c r="F19" s="177"/>
      <c r="G19" s="203"/>
      <c r="H19" s="203"/>
      <c r="I19" s="203"/>
      <c r="J19" s="204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187" t="str">
        <f>"Цена от "&amp;MIN(F21:F55)&amp;" до "&amp;MAX(F21:F55)</f>
        <v>Цена от 5760 до 201600</v>
      </c>
      <c r="G20" s="489"/>
      <c r="H20" s="489"/>
      <c r="I20" s="489"/>
      <c r="J20" s="490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189">
        <v>5760</v>
      </c>
      <c r="G21" s="397"/>
      <c r="H21" s="397"/>
      <c r="I21" s="397"/>
      <c r="J21" s="398"/>
    </row>
    <row r="22" spans="1:10" ht="36" customHeight="1" outlineLevel="1" x14ac:dyDescent="0.25">
      <c r="A22" s="7"/>
      <c r="B22" s="52" t="s">
        <v>123</v>
      </c>
      <c r="C22" s="96"/>
      <c r="D22" s="96"/>
      <c r="E22" s="97"/>
      <c r="F22" s="186">
        <v>11520</v>
      </c>
      <c r="G22" s="237"/>
      <c r="H22" s="237"/>
      <c r="I22" s="237"/>
      <c r="J22" s="238"/>
    </row>
    <row r="23" spans="1:10" ht="36" customHeight="1" outlineLevel="1" x14ac:dyDescent="0.25">
      <c r="A23" s="7"/>
      <c r="B23" s="52" t="s">
        <v>124</v>
      </c>
      <c r="C23" s="96"/>
      <c r="D23" s="96"/>
      <c r="E23" s="97"/>
      <c r="F23" s="186">
        <v>17280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125</v>
      </c>
      <c r="C24" s="96"/>
      <c r="D24" s="96"/>
      <c r="E24" s="97"/>
      <c r="F24" s="186">
        <v>23040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126</v>
      </c>
      <c r="C25" s="96"/>
      <c r="D25" s="96"/>
      <c r="E25" s="97"/>
      <c r="F25" s="186">
        <v>28800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127</v>
      </c>
      <c r="C26" s="96"/>
      <c r="D26" s="96"/>
      <c r="E26" s="97"/>
      <c r="F26" s="186">
        <v>34560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128</v>
      </c>
      <c r="C27" s="96"/>
      <c r="D27" s="96"/>
      <c r="E27" s="97"/>
      <c r="F27" s="186">
        <v>40320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129</v>
      </c>
      <c r="C28" s="96"/>
      <c r="D28" s="96"/>
      <c r="E28" s="97"/>
      <c r="F28" s="186">
        <v>46080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130</v>
      </c>
      <c r="C29" s="96"/>
      <c r="D29" s="96"/>
      <c r="E29" s="97"/>
      <c r="F29" s="186">
        <v>51840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131</v>
      </c>
      <c r="C30" s="96"/>
      <c r="D30" s="96"/>
      <c r="E30" s="97"/>
      <c r="F30" s="186">
        <v>57600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132</v>
      </c>
      <c r="C31" s="96"/>
      <c r="D31" s="96"/>
      <c r="E31" s="97"/>
      <c r="F31" s="186">
        <v>63360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133</v>
      </c>
      <c r="C32" s="96"/>
      <c r="D32" s="96"/>
      <c r="E32" s="97"/>
      <c r="F32" s="186">
        <v>69120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134</v>
      </c>
      <c r="C33" s="96"/>
      <c r="D33" s="96"/>
      <c r="E33" s="97"/>
      <c r="F33" s="186">
        <v>74880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135</v>
      </c>
      <c r="C34" s="96"/>
      <c r="D34" s="96"/>
      <c r="E34" s="97"/>
      <c r="F34" s="186">
        <v>80640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136</v>
      </c>
      <c r="C35" s="96"/>
      <c r="D35" s="96"/>
      <c r="E35" s="97"/>
      <c r="F35" s="186">
        <v>86400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137</v>
      </c>
      <c r="C36" s="96"/>
      <c r="D36" s="96"/>
      <c r="E36" s="97"/>
      <c r="F36" s="186">
        <v>92160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138</v>
      </c>
      <c r="C37" s="96"/>
      <c r="D37" s="96"/>
      <c r="E37" s="97"/>
      <c r="F37" s="186">
        <v>97920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139</v>
      </c>
      <c r="C38" s="96"/>
      <c r="D38" s="96"/>
      <c r="E38" s="97"/>
      <c r="F38" s="186">
        <v>103680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140</v>
      </c>
      <c r="C39" s="96"/>
      <c r="D39" s="96"/>
      <c r="E39" s="97"/>
      <c r="F39" s="186">
        <v>109440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141</v>
      </c>
      <c r="C40" s="96"/>
      <c r="D40" s="96"/>
      <c r="E40" s="97"/>
      <c r="F40" s="186">
        <v>115200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231</v>
      </c>
      <c r="C41" s="96"/>
      <c r="D41" s="96"/>
      <c r="E41" s="97"/>
      <c r="F41" s="186">
        <v>120960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232</v>
      </c>
      <c r="C42" s="96"/>
      <c r="D42" s="96"/>
      <c r="E42" s="97"/>
      <c r="F42" s="186">
        <v>126720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233</v>
      </c>
      <c r="C43" s="96"/>
      <c r="D43" s="96"/>
      <c r="E43" s="97"/>
      <c r="F43" s="186">
        <v>132480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234</v>
      </c>
      <c r="C44" s="96"/>
      <c r="D44" s="96"/>
      <c r="E44" s="97"/>
      <c r="F44" s="186">
        <v>138240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235</v>
      </c>
      <c r="C45" s="96"/>
      <c r="D45" s="96"/>
      <c r="E45" s="97"/>
      <c r="F45" s="186">
        <v>144000</v>
      </c>
      <c r="G45" s="237"/>
      <c r="H45" s="237"/>
      <c r="I45" s="237"/>
      <c r="J45" s="238"/>
    </row>
    <row r="46" spans="1:10" ht="36" customHeight="1" outlineLevel="1" x14ac:dyDescent="0.25">
      <c r="A46" s="7"/>
      <c r="B46" s="52" t="s">
        <v>236</v>
      </c>
      <c r="C46" s="96"/>
      <c r="D46" s="96"/>
      <c r="E46" s="97"/>
      <c r="F46" s="186">
        <v>149760</v>
      </c>
      <c r="G46" s="237"/>
      <c r="H46" s="237"/>
      <c r="I46" s="237"/>
      <c r="J46" s="238"/>
    </row>
    <row r="47" spans="1:10" ht="36" customHeight="1" outlineLevel="1" x14ac:dyDescent="0.25">
      <c r="A47" s="7"/>
      <c r="B47" s="52" t="s">
        <v>237</v>
      </c>
      <c r="C47" s="96"/>
      <c r="D47" s="96"/>
      <c r="E47" s="97"/>
      <c r="F47" s="186">
        <v>155520</v>
      </c>
      <c r="G47" s="237"/>
      <c r="H47" s="237"/>
      <c r="I47" s="237"/>
      <c r="J47" s="238"/>
    </row>
    <row r="48" spans="1:10" ht="36" customHeight="1" outlineLevel="1" x14ac:dyDescent="0.25">
      <c r="A48" s="7"/>
      <c r="B48" s="52" t="s">
        <v>238</v>
      </c>
      <c r="C48" s="96"/>
      <c r="D48" s="96"/>
      <c r="E48" s="97"/>
      <c r="F48" s="186">
        <v>161280</v>
      </c>
      <c r="G48" s="237"/>
      <c r="H48" s="237"/>
      <c r="I48" s="237"/>
      <c r="J48" s="238"/>
    </row>
    <row r="49" spans="1:10" ht="36" customHeight="1" outlineLevel="1" x14ac:dyDescent="0.25">
      <c r="A49" s="7"/>
      <c r="B49" s="52" t="s">
        <v>239</v>
      </c>
      <c r="C49" s="96"/>
      <c r="D49" s="96"/>
      <c r="E49" s="97"/>
      <c r="F49" s="186">
        <v>167040</v>
      </c>
      <c r="G49" s="237"/>
      <c r="H49" s="237"/>
      <c r="I49" s="237"/>
      <c r="J49" s="238"/>
    </row>
    <row r="50" spans="1:10" ht="36" customHeight="1" outlineLevel="1" x14ac:dyDescent="0.25">
      <c r="A50" s="7"/>
      <c r="B50" s="52" t="s">
        <v>240</v>
      </c>
      <c r="C50" s="96"/>
      <c r="D50" s="96"/>
      <c r="E50" s="97"/>
      <c r="F50" s="186">
        <v>172800</v>
      </c>
      <c r="G50" s="237"/>
      <c r="H50" s="237"/>
      <c r="I50" s="237"/>
      <c r="J50" s="238"/>
    </row>
    <row r="51" spans="1:10" ht="36" customHeight="1" outlineLevel="1" x14ac:dyDescent="0.25">
      <c r="A51" s="7"/>
      <c r="B51" s="52" t="s">
        <v>257</v>
      </c>
      <c r="C51" s="96"/>
      <c r="D51" s="96"/>
      <c r="E51" s="97"/>
      <c r="F51" s="186">
        <v>178560</v>
      </c>
      <c r="G51" s="237"/>
      <c r="H51" s="237"/>
      <c r="I51" s="237"/>
      <c r="J51" s="238"/>
    </row>
    <row r="52" spans="1:10" ht="36" customHeight="1" outlineLevel="1" x14ac:dyDescent="0.25">
      <c r="A52" s="7"/>
      <c r="B52" s="52" t="s">
        <v>258</v>
      </c>
      <c r="C52" s="96"/>
      <c r="D52" s="96"/>
      <c r="E52" s="97"/>
      <c r="F52" s="186">
        <v>184320</v>
      </c>
      <c r="G52" s="237"/>
      <c r="H52" s="237"/>
      <c r="I52" s="237"/>
      <c r="J52" s="238"/>
    </row>
    <row r="53" spans="1:10" ht="36" customHeight="1" outlineLevel="1" x14ac:dyDescent="0.25">
      <c r="A53" s="7"/>
      <c r="B53" s="52" t="s">
        <v>259</v>
      </c>
      <c r="C53" s="96"/>
      <c r="D53" s="96"/>
      <c r="E53" s="97"/>
      <c r="F53" s="186">
        <v>190080</v>
      </c>
      <c r="G53" s="237"/>
      <c r="H53" s="237"/>
      <c r="I53" s="237"/>
      <c r="J53" s="238"/>
    </row>
    <row r="54" spans="1:10" ht="36" customHeight="1" outlineLevel="1" x14ac:dyDescent="0.25">
      <c r="A54" s="7"/>
      <c r="B54" s="52" t="s">
        <v>260</v>
      </c>
      <c r="C54" s="96"/>
      <c r="D54" s="96"/>
      <c r="E54" s="97"/>
      <c r="F54" s="186">
        <v>195840</v>
      </c>
      <c r="G54" s="237"/>
      <c r="H54" s="237"/>
      <c r="I54" s="237"/>
      <c r="J54" s="238"/>
    </row>
    <row r="55" spans="1:10" ht="36" customHeight="1" outlineLevel="1" thickBot="1" x14ac:dyDescent="0.3">
      <c r="A55" s="7"/>
      <c r="B55" s="52" t="s">
        <v>261</v>
      </c>
      <c r="C55" s="96"/>
      <c r="D55" s="96"/>
      <c r="E55" s="97"/>
      <c r="F55" s="186">
        <v>201600</v>
      </c>
      <c r="G55" s="237"/>
      <c r="H55" s="237"/>
      <c r="I55" s="237"/>
      <c r="J55" s="238"/>
    </row>
    <row r="56" spans="1:10" ht="36" customHeight="1" thickBot="1" x14ac:dyDescent="0.3">
      <c r="A56" s="7"/>
      <c r="B56" s="355" t="s">
        <v>142</v>
      </c>
      <c r="C56" s="356"/>
      <c r="D56" s="356"/>
      <c r="E56" s="357"/>
      <c r="F56" s="191" t="str">
        <f>"Цена от "&amp;MIN(F57:F66)&amp;" до "&amp;MAX(F57:F66)</f>
        <v>Цена от 1800 до 47520</v>
      </c>
      <c r="G56" s="491"/>
      <c r="H56" s="491"/>
      <c r="I56" s="491"/>
      <c r="J56" s="492"/>
    </row>
    <row r="57" spans="1:10" ht="36" customHeight="1" x14ac:dyDescent="0.25">
      <c r="A57" s="7"/>
      <c r="B57" s="107" t="s">
        <v>143</v>
      </c>
      <c r="C57" s="108"/>
      <c r="D57" s="108"/>
      <c r="E57" s="109"/>
      <c r="F57" s="189">
        <v>6048</v>
      </c>
      <c r="G57" s="397"/>
      <c r="H57" s="397"/>
      <c r="I57" s="397"/>
      <c r="J57" s="398"/>
    </row>
    <row r="58" spans="1:10" ht="36" customHeight="1" x14ac:dyDescent="0.25">
      <c r="A58" s="7"/>
      <c r="B58" s="52" t="s">
        <v>210</v>
      </c>
      <c r="C58" s="96"/>
      <c r="D58" s="96"/>
      <c r="E58" s="97"/>
      <c r="F58" s="186">
        <v>2160</v>
      </c>
      <c r="G58" s="237"/>
      <c r="H58" s="237"/>
      <c r="I58" s="237"/>
      <c r="J58" s="238"/>
    </row>
    <row r="59" spans="1:10" ht="36" customHeight="1" x14ac:dyDescent="0.25">
      <c r="A59" s="7"/>
      <c r="B59" s="52" t="s">
        <v>145</v>
      </c>
      <c r="C59" s="96"/>
      <c r="D59" s="96"/>
      <c r="E59" s="97"/>
      <c r="F59" s="186">
        <v>47520</v>
      </c>
      <c r="G59" s="237"/>
      <c r="H59" s="237"/>
      <c r="I59" s="237"/>
      <c r="J59" s="238"/>
    </row>
    <row r="60" spans="1:10" ht="36" customHeight="1" x14ac:dyDescent="0.25">
      <c r="A60" s="7"/>
      <c r="B60" s="52" t="s">
        <v>146</v>
      </c>
      <c r="C60" s="96"/>
      <c r="D60" s="96"/>
      <c r="E60" s="97"/>
      <c r="F60" s="186">
        <v>9360</v>
      </c>
      <c r="G60" s="237"/>
      <c r="H60" s="237"/>
      <c r="I60" s="237"/>
      <c r="J60" s="238"/>
    </row>
    <row r="61" spans="1:10" ht="36" customHeight="1" x14ac:dyDescent="0.25">
      <c r="A61" s="7"/>
      <c r="B61" s="52" t="s">
        <v>147</v>
      </c>
      <c r="C61" s="96"/>
      <c r="D61" s="96"/>
      <c r="E61" s="97"/>
      <c r="F61" s="186">
        <v>31680</v>
      </c>
      <c r="G61" s="237"/>
      <c r="H61" s="237"/>
      <c r="I61" s="237"/>
      <c r="J61" s="238"/>
    </row>
    <row r="62" spans="1:10" ht="36" customHeight="1" x14ac:dyDescent="0.25">
      <c r="A62" s="7"/>
      <c r="B62" s="52" t="s">
        <v>148</v>
      </c>
      <c r="C62" s="96"/>
      <c r="D62" s="96"/>
      <c r="E62" s="97"/>
      <c r="F62" s="186">
        <v>1800</v>
      </c>
      <c r="G62" s="237"/>
      <c r="H62" s="237"/>
      <c r="I62" s="237"/>
      <c r="J62" s="238"/>
    </row>
    <row r="63" spans="1:10" ht="36" customHeight="1" x14ac:dyDescent="0.25">
      <c r="A63" s="7"/>
      <c r="B63" s="52" t="s">
        <v>149</v>
      </c>
      <c r="C63" s="96"/>
      <c r="D63" s="96"/>
      <c r="E63" s="97"/>
      <c r="F63" s="186">
        <v>1800</v>
      </c>
      <c r="G63" s="237"/>
      <c r="H63" s="237"/>
      <c r="I63" s="237"/>
      <c r="J63" s="238"/>
    </row>
    <row r="64" spans="1:10" ht="36" customHeight="1" x14ac:dyDescent="0.25">
      <c r="A64" s="7"/>
      <c r="B64" s="52" t="s">
        <v>150</v>
      </c>
      <c r="C64" s="96"/>
      <c r="D64" s="96"/>
      <c r="E64" s="97"/>
      <c r="F64" s="186">
        <v>3600</v>
      </c>
      <c r="G64" s="237"/>
      <c r="H64" s="237"/>
      <c r="I64" s="237"/>
      <c r="J64" s="238"/>
    </row>
    <row r="65" spans="1:10" ht="36" customHeight="1" x14ac:dyDescent="0.25">
      <c r="A65" s="7"/>
      <c r="B65" s="52" t="s">
        <v>151</v>
      </c>
      <c r="C65" s="96"/>
      <c r="D65" s="96"/>
      <c r="E65" s="97"/>
      <c r="F65" s="186">
        <v>5400</v>
      </c>
      <c r="G65" s="237"/>
      <c r="H65" s="237"/>
      <c r="I65" s="237"/>
      <c r="J65" s="238"/>
    </row>
    <row r="66" spans="1:10" ht="36" customHeight="1" thickBot="1" x14ac:dyDescent="0.3">
      <c r="A66" s="7"/>
      <c r="B66" s="358" t="s">
        <v>152</v>
      </c>
      <c r="C66" s="359"/>
      <c r="D66" s="359"/>
      <c r="E66" s="360"/>
      <c r="F66" s="192">
        <v>26640</v>
      </c>
      <c r="G66" s="493"/>
      <c r="H66" s="493"/>
      <c r="I66" s="493"/>
      <c r="J66" s="494"/>
    </row>
    <row r="67" spans="1:10" ht="21.75" customHeight="1" thickBot="1" x14ac:dyDescent="0.3">
      <c r="A67" s="7"/>
      <c r="B67" s="27"/>
      <c r="C67" s="38"/>
      <c r="D67" s="38"/>
      <c r="E67" s="39"/>
      <c r="F67" s="40" t="s">
        <v>153</v>
      </c>
      <c r="G67" s="41"/>
      <c r="H67" s="41"/>
      <c r="I67" s="41"/>
      <c r="J67" s="42"/>
    </row>
    <row r="68" spans="1:10" ht="36" customHeight="1" thickBot="1" x14ac:dyDescent="0.3">
      <c r="A68" s="7"/>
      <c r="B68" s="76" t="s">
        <v>154</v>
      </c>
      <c r="C68" s="77"/>
      <c r="D68" s="77"/>
      <c r="E68" s="54"/>
      <c r="F68" s="67">
        <v>180</v>
      </c>
      <c r="G68" s="68"/>
      <c r="H68" s="68"/>
      <c r="I68" s="68"/>
      <c r="J68" s="69"/>
    </row>
    <row r="69" spans="1:10" ht="54" customHeight="1" thickBot="1" x14ac:dyDescent="0.3">
      <c r="A69" s="7"/>
      <c r="B69" s="87" t="s">
        <v>211</v>
      </c>
      <c r="C69" s="88"/>
      <c r="D69" s="88"/>
      <c r="E69" s="89"/>
      <c r="F69" s="197" t="str">
        <f>"Цена от "&amp;MIN(F71,F75:J76,H109,F77:J88)&amp;" до "&amp;MAX(F71,F75:J76,H109,F77:J88)</f>
        <v>Цена от 3240 до 123840</v>
      </c>
      <c r="G69" s="232"/>
      <c r="H69" s="232"/>
      <c r="I69" s="232"/>
      <c r="J69" s="233"/>
    </row>
    <row r="70" spans="1:10" ht="24" customHeight="1" thickBot="1" x14ac:dyDescent="0.3">
      <c r="A70" s="7"/>
      <c r="B70" s="27"/>
      <c r="C70" s="28"/>
      <c r="D70" s="28"/>
      <c r="E70" s="29"/>
      <c r="F70" s="177"/>
      <c r="G70" s="203"/>
      <c r="H70" s="203"/>
      <c r="I70" s="203"/>
      <c r="J70" s="204"/>
    </row>
    <row r="71" spans="1:10" ht="36" customHeight="1" x14ac:dyDescent="0.25">
      <c r="A71" s="7"/>
      <c r="B71" s="30" t="s">
        <v>156</v>
      </c>
      <c r="C71" s="227"/>
      <c r="D71" s="227"/>
      <c r="E71" s="228"/>
      <c r="F71" s="182">
        <v>25200</v>
      </c>
      <c r="G71" s="364"/>
      <c r="H71" s="364"/>
      <c r="I71" s="364"/>
      <c r="J71" s="365"/>
    </row>
    <row r="72" spans="1:10" ht="36" customHeight="1" thickBot="1" x14ac:dyDescent="0.3">
      <c r="A72" s="7"/>
      <c r="B72" s="229" t="s">
        <v>157</v>
      </c>
      <c r="C72" s="230"/>
      <c r="D72" s="230"/>
      <c r="E72" s="231"/>
      <c r="F72" s="184">
        <v>2520</v>
      </c>
      <c r="G72" s="378"/>
      <c r="H72" s="378"/>
      <c r="I72" s="378"/>
      <c r="J72" s="379"/>
    </row>
    <row r="73" spans="1:10" ht="36" customHeight="1" thickBot="1" x14ac:dyDescent="0.3">
      <c r="A73" s="7"/>
      <c r="B73" s="229" t="s">
        <v>158</v>
      </c>
      <c r="C73" s="230"/>
      <c r="D73" s="230"/>
      <c r="E73" s="231"/>
      <c r="F73" s="184">
        <v>6300</v>
      </c>
      <c r="G73" s="378"/>
      <c r="H73" s="378"/>
      <c r="I73" s="378"/>
      <c r="J73" s="379"/>
    </row>
    <row r="74" spans="1:10" ht="24" customHeight="1" thickBot="1" x14ac:dyDescent="0.3">
      <c r="A74" s="7"/>
      <c r="B74" s="27"/>
      <c r="C74" s="28"/>
      <c r="D74" s="28"/>
      <c r="E74" s="29"/>
      <c r="F74" s="177"/>
      <c r="G74" s="203"/>
      <c r="H74" s="203"/>
      <c r="I74" s="203"/>
      <c r="J74" s="204"/>
    </row>
    <row r="75" spans="1:10" ht="36" customHeight="1" x14ac:dyDescent="0.25">
      <c r="A75" s="7" t="s">
        <v>111</v>
      </c>
      <c r="B75" s="30" t="s">
        <v>159</v>
      </c>
      <c r="C75" s="227"/>
      <c r="D75" s="227"/>
      <c r="E75" s="228"/>
      <c r="F75" s="182">
        <v>23040</v>
      </c>
      <c r="G75" s="364"/>
      <c r="H75" s="364"/>
      <c r="I75" s="364"/>
      <c r="J75" s="365"/>
    </row>
    <row r="76" spans="1:10" ht="36" customHeight="1" x14ac:dyDescent="0.25">
      <c r="A76" s="7" t="s">
        <v>111</v>
      </c>
      <c r="B76" s="52" t="s">
        <v>160</v>
      </c>
      <c r="C76" s="96"/>
      <c r="D76" s="96"/>
      <c r="E76" s="97"/>
      <c r="F76" s="186">
        <v>31500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161</v>
      </c>
      <c r="C77" s="96"/>
      <c r="D77" s="96"/>
      <c r="E77" s="97"/>
      <c r="F77" s="186">
        <v>31500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52" t="s">
        <v>162</v>
      </c>
      <c r="C78" s="96"/>
      <c r="D78" s="96"/>
      <c r="E78" s="97"/>
      <c r="F78" s="186">
        <v>61020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52" t="s">
        <v>163</v>
      </c>
      <c r="C79" s="96"/>
      <c r="D79" s="96"/>
      <c r="E79" s="97"/>
      <c r="F79" s="186">
        <v>73224</v>
      </c>
      <c r="G79" s="237"/>
      <c r="H79" s="237"/>
      <c r="I79" s="237"/>
      <c r="J79" s="238"/>
    </row>
    <row r="80" spans="1:10" ht="36" customHeight="1" x14ac:dyDescent="0.25">
      <c r="A80" s="7" t="s">
        <v>111</v>
      </c>
      <c r="B80" s="52" t="s">
        <v>164</v>
      </c>
      <c r="C80" s="96"/>
      <c r="D80" s="96"/>
      <c r="E80" s="97"/>
      <c r="F80" s="186">
        <v>31500</v>
      </c>
      <c r="G80" s="237"/>
      <c r="H80" s="237"/>
      <c r="I80" s="237"/>
      <c r="J80" s="238"/>
    </row>
    <row r="81" spans="1:10" ht="36" customHeight="1" x14ac:dyDescent="0.25">
      <c r="A81" s="7" t="s">
        <v>111</v>
      </c>
      <c r="B81" s="52" t="s">
        <v>165</v>
      </c>
      <c r="C81" s="96"/>
      <c r="D81" s="96"/>
      <c r="E81" s="97"/>
      <c r="F81" s="186">
        <v>31500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166</v>
      </c>
      <c r="C82" s="96"/>
      <c r="D82" s="96"/>
      <c r="E82" s="97"/>
      <c r="F82" s="186">
        <v>31500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167</v>
      </c>
      <c r="C83" s="79"/>
      <c r="D83" s="79"/>
      <c r="E83" s="36"/>
      <c r="F83" s="186">
        <v>73224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52" t="s">
        <v>168</v>
      </c>
      <c r="C84" s="96"/>
      <c r="D84" s="96"/>
      <c r="E84" s="97"/>
      <c r="F84" s="186">
        <v>3240</v>
      </c>
      <c r="G84" s="237"/>
      <c r="H84" s="237"/>
      <c r="I84" s="237"/>
      <c r="J84" s="238"/>
    </row>
    <row r="85" spans="1:10" ht="36" customHeight="1" x14ac:dyDescent="0.25">
      <c r="A85" s="7"/>
      <c r="B85" s="52" t="s">
        <v>169</v>
      </c>
      <c r="C85" s="96"/>
      <c r="D85" s="96"/>
      <c r="E85" s="97"/>
      <c r="F85" s="186">
        <v>25920</v>
      </c>
      <c r="G85" s="237"/>
      <c r="H85" s="237"/>
      <c r="I85" s="237"/>
      <c r="J85" s="238"/>
    </row>
    <row r="86" spans="1:10" ht="36" customHeight="1" x14ac:dyDescent="0.25">
      <c r="B86" s="52" t="s">
        <v>170</v>
      </c>
      <c r="C86" s="96"/>
      <c r="D86" s="96"/>
      <c r="E86" s="97"/>
      <c r="F86" s="186">
        <v>20880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171</v>
      </c>
      <c r="C87" s="96"/>
      <c r="D87" s="96"/>
      <c r="E87" s="97"/>
      <c r="F87" s="186">
        <v>123840</v>
      </c>
      <c r="G87" s="237"/>
      <c r="H87" s="237"/>
      <c r="I87" s="237"/>
      <c r="J87" s="238"/>
    </row>
    <row r="88" spans="1:10" ht="36" customHeight="1" x14ac:dyDescent="0.25">
      <c r="A88" s="7" t="s">
        <v>111</v>
      </c>
      <c r="B88" s="52" t="s">
        <v>172</v>
      </c>
      <c r="C88" s="96"/>
      <c r="D88" s="96"/>
      <c r="E88" s="97"/>
      <c r="F88" s="186">
        <v>38160</v>
      </c>
      <c r="G88" s="237"/>
      <c r="H88" s="237"/>
      <c r="I88" s="237"/>
      <c r="J88" s="238"/>
    </row>
    <row r="89" spans="1:10" ht="37.5" customHeight="1" x14ac:dyDescent="0.25">
      <c r="A89" s="7"/>
      <c r="B89" s="76" t="s">
        <v>173</v>
      </c>
      <c r="C89" s="77"/>
      <c r="D89" s="77"/>
      <c r="E89" s="54"/>
      <c r="F89" s="186">
        <v>6048</v>
      </c>
      <c r="G89" s="237"/>
      <c r="H89" s="237"/>
      <c r="I89" s="237"/>
      <c r="J89" s="238"/>
    </row>
    <row r="90" spans="1:10" ht="36" customHeight="1" x14ac:dyDescent="0.25">
      <c r="A90" s="7"/>
      <c r="B90" s="76" t="s">
        <v>174</v>
      </c>
      <c r="C90" s="77"/>
      <c r="D90" s="77"/>
      <c r="E90" s="54"/>
      <c r="F90" s="186">
        <v>72000</v>
      </c>
      <c r="G90" s="237"/>
      <c r="H90" s="237"/>
      <c r="I90" s="237"/>
      <c r="J90" s="238"/>
    </row>
    <row r="91" spans="1:10" ht="36" customHeight="1" x14ac:dyDescent="0.25">
      <c r="A91" s="7"/>
      <c r="B91" s="76" t="s">
        <v>175</v>
      </c>
      <c r="C91" s="77"/>
      <c r="D91" s="77"/>
      <c r="E91" s="53"/>
      <c r="F91" s="186">
        <v>27000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52" t="s">
        <v>176</v>
      </c>
      <c r="C92" s="96"/>
      <c r="D92" s="96"/>
      <c r="E92" s="97"/>
      <c r="F92" s="186">
        <v>32400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52" t="s">
        <v>177</v>
      </c>
      <c r="C93" s="96"/>
      <c r="D93" s="96"/>
      <c r="E93" s="97"/>
      <c r="F93" s="186">
        <v>44640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52" t="s">
        <v>178</v>
      </c>
      <c r="C94" s="96"/>
      <c r="D94" s="96"/>
      <c r="E94" s="97"/>
      <c r="F94" s="186">
        <v>44640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52" t="s">
        <v>179</v>
      </c>
      <c r="C95" s="96"/>
      <c r="D95" s="96"/>
      <c r="E95" s="97"/>
      <c r="F95" s="186">
        <v>85680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52" t="s">
        <v>180</v>
      </c>
      <c r="C96" s="96"/>
      <c r="D96" s="96"/>
      <c r="E96" s="97"/>
      <c r="F96" s="186">
        <v>102816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52" t="s">
        <v>181</v>
      </c>
      <c r="C97" s="96"/>
      <c r="D97" s="96"/>
      <c r="E97" s="97"/>
      <c r="F97" s="186">
        <v>44640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52" t="s">
        <v>182</v>
      </c>
      <c r="C98" s="96"/>
      <c r="D98" s="96"/>
      <c r="E98" s="97"/>
      <c r="F98" s="186">
        <v>44640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52" t="s">
        <v>183</v>
      </c>
      <c r="C99" s="96"/>
      <c r="D99" s="96"/>
      <c r="E99" s="97"/>
      <c r="F99" s="186">
        <v>44640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52" t="s">
        <v>184</v>
      </c>
      <c r="C100" s="96"/>
      <c r="D100" s="96"/>
      <c r="E100" s="97"/>
      <c r="F100" s="186">
        <v>5040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52" t="s">
        <v>185</v>
      </c>
      <c r="C101" s="96"/>
      <c r="D101" s="96"/>
      <c r="E101" s="97"/>
      <c r="F101" s="186">
        <v>173520</v>
      </c>
      <c r="G101" s="237"/>
      <c r="H101" s="237"/>
      <c r="I101" s="237"/>
      <c r="J101" s="238"/>
    </row>
    <row r="102" spans="1:10" ht="36" customHeight="1" thickBot="1" x14ac:dyDescent="0.3">
      <c r="A102" s="7" t="s">
        <v>113</v>
      </c>
      <c r="B102" s="229" t="s">
        <v>186</v>
      </c>
      <c r="C102" s="230"/>
      <c r="D102" s="230"/>
      <c r="E102" s="231"/>
      <c r="F102" s="184">
        <v>54000</v>
      </c>
      <c r="G102" s="378"/>
      <c r="H102" s="378"/>
      <c r="I102" s="378"/>
      <c r="J102" s="379"/>
    </row>
    <row r="103" spans="1:10" ht="36" customHeight="1" thickBot="1" x14ac:dyDescent="0.3">
      <c r="A103" s="7"/>
      <c r="B103" s="208" t="s">
        <v>187</v>
      </c>
      <c r="C103" s="209"/>
      <c r="D103" s="209"/>
      <c r="E103" s="210"/>
      <c r="F103" s="205"/>
      <c r="G103" s="206"/>
      <c r="H103" s="206"/>
      <c r="I103" s="206"/>
      <c r="J103" s="207"/>
    </row>
    <row r="104" spans="1:10" ht="22.5" customHeight="1" thickBot="1" x14ac:dyDescent="0.3">
      <c r="A104" s="7" t="s">
        <v>111</v>
      </c>
      <c r="B104" s="167" t="s">
        <v>188</v>
      </c>
      <c r="C104" s="168"/>
      <c r="D104" s="168"/>
      <c r="E104" s="168"/>
      <c r="F104" s="168"/>
      <c r="G104" s="168"/>
      <c r="H104" s="168"/>
      <c r="I104" s="168"/>
      <c r="J104" s="169"/>
    </row>
    <row r="105" spans="1:10" ht="36" customHeight="1" x14ac:dyDescent="0.25">
      <c r="A105" s="7"/>
      <c r="B105" s="34" t="s">
        <v>189</v>
      </c>
      <c r="C105" s="170"/>
      <c r="D105" s="170"/>
      <c r="E105" s="171"/>
      <c r="F105" s="80">
        <v>60</v>
      </c>
      <c r="G105" s="81"/>
      <c r="H105" s="81"/>
      <c r="I105" s="81"/>
      <c r="J105" s="82"/>
    </row>
    <row r="106" spans="1:10" ht="36" customHeight="1" x14ac:dyDescent="0.25">
      <c r="A106" s="7"/>
      <c r="B106" s="76" t="s">
        <v>190</v>
      </c>
      <c r="C106" s="77"/>
      <c r="D106" s="77"/>
      <c r="E106" s="54"/>
      <c r="F106" s="67">
        <v>60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191</v>
      </c>
      <c r="C107" s="77"/>
      <c r="D107" s="77"/>
      <c r="E107" s="54"/>
      <c r="F107" s="67">
        <v>120</v>
      </c>
      <c r="G107" s="68"/>
      <c r="H107" s="68"/>
      <c r="I107" s="68"/>
      <c r="J107" s="69"/>
    </row>
    <row r="108" spans="1:10" ht="36" customHeight="1" thickBot="1" x14ac:dyDescent="0.3">
      <c r="A108" s="7"/>
      <c r="B108" s="18" t="s">
        <v>192</v>
      </c>
      <c r="C108" s="19"/>
      <c r="D108" s="19"/>
      <c r="E108" s="20"/>
      <c r="F108" s="205"/>
      <c r="G108" s="206"/>
      <c r="H108" s="206"/>
      <c r="I108" s="206"/>
      <c r="J108" s="207"/>
    </row>
    <row r="109" spans="1:10" ht="36" customHeight="1" x14ac:dyDescent="0.25">
      <c r="A109" s="7" t="s">
        <v>111</v>
      </c>
      <c r="B109" s="52" t="s">
        <v>193</v>
      </c>
      <c r="C109" s="96"/>
      <c r="D109" s="96"/>
      <c r="E109" s="97"/>
      <c r="F109" s="211">
        <f>H109*1.2</f>
        <v>14688</v>
      </c>
      <c r="G109" s="212">
        <f>H109*1.1</f>
        <v>13464.000000000002</v>
      </c>
      <c r="H109" s="212">
        <v>12240</v>
      </c>
      <c r="I109" s="212">
        <f>H109*0.75</f>
        <v>9180</v>
      </c>
      <c r="J109" s="213">
        <f>H109*0.5</f>
        <v>6120</v>
      </c>
    </row>
    <row r="110" spans="1:10" ht="36" customHeight="1" x14ac:dyDescent="0.25">
      <c r="A110" s="7" t="s">
        <v>111</v>
      </c>
      <c r="B110" s="52" t="s">
        <v>194</v>
      </c>
      <c r="C110" s="96"/>
      <c r="D110" s="96"/>
      <c r="E110" s="97"/>
      <c r="F110" s="186">
        <v>12240</v>
      </c>
      <c r="G110" s="237"/>
      <c r="H110" s="237"/>
      <c r="I110" s="237"/>
      <c r="J110" s="238"/>
    </row>
    <row r="111" spans="1:10" ht="36" customHeight="1" x14ac:dyDescent="0.25">
      <c r="A111" s="7" t="s">
        <v>111</v>
      </c>
      <c r="B111" s="52" t="s">
        <v>195</v>
      </c>
      <c r="C111" s="96"/>
      <c r="D111" s="96"/>
      <c r="E111" s="97"/>
      <c r="F111" s="186">
        <v>40320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52" t="s">
        <v>196</v>
      </c>
      <c r="C112" s="96"/>
      <c r="D112" s="96"/>
      <c r="E112" s="97"/>
      <c r="F112" s="211">
        <f>H112*1.2</f>
        <v>20736</v>
      </c>
      <c r="G112" s="212">
        <f>H112*1.1</f>
        <v>19008</v>
      </c>
      <c r="H112" s="212">
        <v>17280</v>
      </c>
      <c r="I112" s="212">
        <f>H112*0.75</f>
        <v>12960</v>
      </c>
      <c r="J112" s="213">
        <f>H112*0.5</f>
        <v>8640</v>
      </c>
    </row>
    <row r="113" spans="1:10" ht="36" customHeight="1" x14ac:dyDescent="0.25">
      <c r="A113" s="7" t="s">
        <v>113</v>
      </c>
      <c r="B113" s="52" t="s">
        <v>197</v>
      </c>
      <c r="C113" s="96"/>
      <c r="D113" s="96"/>
      <c r="E113" s="97"/>
      <c r="F113" s="186">
        <v>17280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52" t="s">
        <v>198</v>
      </c>
      <c r="C114" s="96"/>
      <c r="D114" s="96"/>
      <c r="E114" s="97"/>
      <c r="F114" s="186">
        <v>56880</v>
      </c>
      <c r="G114" s="237"/>
      <c r="H114" s="237"/>
      <c r="I114" s="237"/>
      <c r="J114" s="238"/>
    </row>
    <row r="115" spans="1:10" ht="36" customHeight="1" thickBot="1" x14ac:dyDescent="0.3">
      <c r="A115" s="7"/>
      <c r="B115" s="76" t="s">
        <v>199</v>
      </c>
      <c r="C115" s="77"/>
      <c r="D115" s="77"/>
      <c r="E115" s="54"/>
      <c r="F115" s="186">
        <v>12240</v>
      </c>
      <c r="G115" s="237"/>
      <c r="H115" s="237"/>
      <c r="I115" s="237"/>
      <c r="J115" s="238"/>
    </row>
    <row r="116" spans="1:10" ht="54" customHeight="1" thickBot="1" x14ac:dyDescent="0.3">
      <c r="A116" s="7"/>
      <c r="B116" s="18" t="s">
        <v>200</v>
      </c>
      <c r="C116" s="19"/>
      <c r="D116" s="19"/>
      <c r="E116" s="20"/>
      <c r="F116" s="202"/>
      <c r="G116" s="297"/>
      <c r="H116" s="297"/>
      <c r="I116" s="297"/>
      <c r="J116" s="298"/>
    </row>
    <row r="117" spans="1:10" ht="36" customHeight="1" thickBot="1" x14ac:dyDescent="0.3">
      <c r="A117" s="7"/>
      <c r="B117" s="118" t="s">
        <v>188</v>
      </c>
      <c r="C117" s="119"/>
      <c r="D117" s="119"/>
      <c r="E117" s="119"/>
      <c r="F117" s="119"/>
      <c r="G117" s="119"/>
      <c r="H117" s="119"/>
      <c r="I117" s="119"/>
      <c r="J117" s="120"/>
    </row>
    <row r="118" spans="1:10" ht="36" customHeight="1" x14ac:dyDescent="0.25">
      <c r="A118" s="7"/>
      <c r="B118" s="78" t="s">
        <v>201</v>
      </c>
      <c r="C118" s="79"/>
      <c r="D118" s="79"/>
      <c r="E118" s="36"/>
      <c r="F118" s="80">
        <v>90</v>
      </c>
      <c r="G118" s="81"/>
      <c r="H118" s="81"/>
      <c r="I118" s="81"/>
      <c r="J118" s="82"/>
    </row>
    <row r="119" spans="1:10" ht="36" customHeight="1" x14ac:dyDescent="0.25">
      <c r="A119" s="7"/>
      <c r="B119" s="76" t="s">
        <v>202</v>
      </c>
      <c r="C119" s="77"/>
      <c r="D119" s="77"/>
      <c r="E119" s="54"/>
      <c r="F119" s="67">
        <v>45</v>
      </c>
      <c r="G119" s="68"/>
      <c r="H119" s="68"/>
      <c r="I119" s="68"/>
      <c r="J119" s="69"/>
    </row>
    <row r="120" spans="1:10" ht="36" customHeight="1" x14ac:dyDescent="0.25">
      <c r="A120" s="7"/>
      <c r="B120" s="76" t="s">
        <v>203</v>
      </c>
      <c r="C120" s="77"/>
      <c r="D120" s="77"/>
      <c r="E120" s="54"/>
      <c r="F120" s="67">
        <v>45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204</v>
      </c>
      <c r="C121" s="77"/>
      <c r="D121" s="77"/>
      <c r="E121" s="54"/>
      <c r="F121" s="67">
        <v>90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205</v>
      </c>
      <c r="C122" s="77"/>
      <c r="D122" s="77"/>
      <c r="E122" s="54"/>
      <c r="F122" s="67">
        <v>90</v>
      </c>
      <c r="G122" s="68"/>
      <c r="H122" s="68"/>
      <c r="I122" s="68"/>
      <c r="J122" s="69"/>
    </row>
    <row r="123" spans="1:10" ht="24" thickBot="1" x14ac:dyDescent="0.3">
      <c r="A123" s="7"/>
      <c r="B123" s="27"/>
      <c r="C123" s="38"/>
      <c r="D123" s="38"/>
      <c r="E123" s="39"/>
      <c r="F123" s="40"/>
      <c r="G123" s="41"/>
      <c r="H123" s="41"/>
      <c r="I123" s="41"/>
      <c r="J123" s="42"/>
    </row>
    <row r="124" spans="1:10" ht="21" customHeight="1" x14ac:dyDescent="0.25">
      <c r="A124" s="7"/>
      <c r="B124" s="121"/>
      <c r="C124" s="122"/>
      <c r="D124" s="122"/>
      <c r="E124" s="122"/>
      <c r="F124" s="123"/>
      <c r="G124" s="123"/>
      <c r="H124" s="123"/>
      <c r="I124" s="123"/>
      <c r="J124" s="123"/>
    </row>
    <row r="125" spans="1:10" ht="56.25" customHeight="1" x14ac:dyDescent="0.25">
      <c r="A125" s="7"/>
      <c r="B125" s="124" t="s">
        <v>241</v>
      </c>
      <c r="C125" s="124"/>
      <c r="D125" s="124"/>
      <c r="E125" s="124"/>
      <c r="F125" s="124"/>
      <c r="G125" s="124"/>
      <c r="H125" s="124"/>
      <c r="I125" s="124"/>
      <c r="J125" s="124"/>
    </row>
    <row r="126" spans="1:10" ht="41.25" customHeight="1" x14ac:dyDescent="0.25">
      <c r="A126" s="7"/>
      <c r="B126" s="124" t="s">
        <v>207</v>
      </c>
      <c r="C126" s="124"/>
      <c r="D126" s="124"/>
      <c r="E126" s="124"/>
      <c r="F126" s="124"/>
      <c r="G126" s="124"/>
      <c r="H126" s="124"/>
      <c r="I126" s="124"/>
      <c r="J126" s="124"/>
    </row>
    <row r="127" spans="1:10" ht="21" x14ac:dyDescent="0.25">
      <c r="A127" s="7" t="s">
        <v>113</v>
      </c>
      <c r="B127" s="126" t="s">
        <v>255</v>
      </c>
      <c r="C127" s="126"/>
      <c r="D127" s="126"/>
      <c r="E127" s="126"/>
      <c r="F127" s="126"/>
      <c r="G127" s="126"/>
      <c r="H127" s="126"/>
      <c r="I127" s="126"/>
      <c r="J127" s="126"/>
    </row>
    <row r="128" spans="1:10" ht="42" customHeight="1" x14ac:dyDescent="0.25">
      <c r="A128" s="7"/>
      <c r="B128" s="128" t="s">
        <v>209</v>
      </c>
      <c r="C128" s="128"/>
      <c r="D128" s="128"/>
      <c r="E128" s="128"/>
      <c r="F128" s="128"/>
      <c r="G128" s="128"/>
      <c r="H128" s="128"/>
      <c r="I128" s="128"/>
      <c r="J128" s="128"/>
    </row>
    <row r="129" spans="1:1" ht="21" x14ac:dyDescent="0.25">
      <c r="A129" s="7"/>
    </row>
  </sheetData>
  <sheetProtection selectLockedCells="1" selectUnlockedCells="1"/>
  <mergeCells count="236">
    <mergeCell ref="B123:E123"/>
    <mergeCell ref="F123:J123"/>
    <mergeCell ref="B125:J125"/>
    <mergeCell ref="B126:J126"/>
    <mergeCell ref="B127:J127"/>
    <mergeCell ref="B128:J128"/>
    <mergeCell ref="B120:E120"/>
    <mergeCell ref="F120:J120"/>
    <mergeCell ref="B121:E121"/>
    <mergeCell ref="F121:J121"/>
    <mergeCell ref="B122:E122"/>
    <mergeCell ref="F122:J122"/>
    <mergeCell ref="B116:E116"/>
    <mergeCell ref="F116:J116"/>
    <mergeCell ref="B117:J117"/>
    <mergeCell ref="B118:E118"/>
    <mergeCell ref="F118:J118"/>
    <mergeCell ref="B119:E119"/>
    <mergeCell ref="F119:J119"/>
    <mergeCell ref="B113:E113"/>
    <mergeCell ref="F113:J113"/>
    <mergeCell ref="B114:E114"/>
    <mergeCell ref="F114:J114"/>
    <mergeCell ref="B115:E115"/>
    <mergeCell ref="F115:J115"/>
    <mergeCell ref="B109:E109"/>
    <mergeCell ref="B110:E110"/>
    <mergeCell ref="F110:J110"/>
    <mergeCell ref="B111:E111"/>
    <mergeCell ref="F111:J111"/>
    <mergeCell ref="B112:E112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F103:J103"/>
    <mergeCell ref="B104:J104"/>
    <mergeCell ref="B105:E105"/>
    <mergeCell ref="F105:J105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zoomScale="65" zoomScaleNormal="60" zoomScaleSheetLayoutView="65" workbookViewId="0">
      <pane ySplit="4" topLeftCell="A42" activePane="bottomLeft" state="frozen"/>
      <selection activeCell="B11" sqref="B11:E11"/>
      <selection pane="bottomLeft" activeCell="A53" sqref="A53:XFD54"/>
    </sheetView>
  </sheetViews>
  <sheetFormatPr defaultColWidth="9.140625" defaultRowHeight="12.75" outlineLevelRow="1" x14ac:dyDescent="0.25"/>
  <cols>
    <col min="1" max="1" width="26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43545.599999999999</v>
      </c>
      <c r="G8" s="33">
        <f>H8*1.1</f>
        <v>39916.800000000003</v>
      </c>
      <c r="H8" s="33">
        <v>36288</v>
      </c>
      <c r="I8" s="33">
        <f>H8*0.75</f>
        <v>27216</v>
      </c>
      <c r="J8" s="33">
        <f>H8*0.5</f>
        <v>18144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71884.800000000003</v>
      </c>
      <c r="G9" s="37">
        <f>H9*1.1</f>
        <v>65894.400000000009</v>
      </c>
      <c r="H9" s="37">
        <v>59904</v>
      </c>
      <c r="I9" s="37">
        <f>H9*0.75</f>
        <v>44928</v>
      </c>
      <c r="J9" s="37">
        <f>H9*0.5</f>
        <v>29952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49723.199999999997</v>
      </c>
      <c r="G11" s="33">
        <f>H11*1.1</f>
        <v>45579.600000000006</v>
      </c>
      <c r="H11" s="33">
        <v>41436</v>
      </c>
      <c r="I11" s="33">
        <f>H11*0.75</f>
        <v>31077</v>
      </c>
      <c r="J11" s="33">
        <f>H11*0.5</f>
        <v>20718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82080</v>
      </c>
      <c r="G12" s="37">
        <f>H12*1.1</f>
        <v>75240</v>
      </c>
      <c r="H12" s="37">
        <v>68400</v>
      </c>
      <c r="I12" s="37">
        <f>H12*0.75</f>
        <v>51300</v>
      </c>
      <c r="J12" s="37">
        <f>H12*0.5</f>
        <v>34200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7776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792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1368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1620 до 123120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6480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19440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32400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45360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51840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58320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64800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71280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77760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84240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97200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103680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110160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116640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123120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"&amp;MIN(F42:F52)&amp;" до "&amp;MAX(F42:F52)</f>
        <v>Цена от 774 до 29592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5148</v>
      </c>
      <c r="G42" s="68"/>
      <c r="H42" s="68"/>
      <c r="I42" s="68"/>
      <c r="J42" s="69"/>
    </row>
    <row r="43" spans="1:10" ht="36" customHeight="1" x14ac:dyDescent="0.25">
      <c r="A43" s="7"/>
      <c r="B43" s="76" t="s">
        <v>492</v>
      </c>
      <c r="C43" s="77"/>
      <c r="D43" s="77"/>
      <c r="E43" s="54"/>
      <c r="F43" s="67">
        <v>774</v>
      </c>
      <c r="G43" s="68"/>
      <c r="H43" s="68"/>
      <c r="I43" s="68"/>
      <c r="J43" s="69"/>
    </row>
    <row r="44" spans="1:10" ht="36" customHeight="1" x14ac:dyDescent="0.25">
      <c r="A44" s="7"/>
      <c r="B44" s="76" t="s">
        <v>210</v>
      </c>
      <c r="C44" s="77"/>
      <c r="D44" s="77"/>
      <c r="E44" s="54"/>
      <c r="F44" s="67">
        <v>774</v>
      </c>
      <c r="G44" s="68"/>
      <c r="H44" s="68"/>
      <c r="I44" s="68"/>
      <c r="J44" s="69"/>
    </row>
    <row r="45" spans="1:10" ht="36" customHeight="1" x14ac:dyDescent="0.25">
      <c r="A45" s="7"/>
      <c r="B45" s="78" t="s">
        <v>145</v>
      </c>
      <c r="C45" s="79"/>
      <c r="D45" s="79"/>
      <c r="E45" s="36"/>
      <c r="F45" s="80">
        <v>15588</v>
      </c>
      <c r="G45" s="81"/>
      <c r="H45" s="81"/>
      <c r="I45" s="81"/>
      <c r="J45" s="82"/>
    </row>
    <row r="46" spans="1:10" ht="36" customHeight="1" x14ac:dyDescent="0.25">
      <c r="A46" s="7"/>
      <c r="B46" s="76" t="s">
        <v>146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147</v>
      </c>
      <c r="C47" s="77"/>
      <c r="D47" s="77"/>
      <c r="E47" s="54"/>
      <c r="F47" s="67">
        <v>15588</v>
      </c>
      <c r="G47" s="68"/>
      <c r="H47" s="68"/>
      <c r="I47" s="68"/>
      <c r="J47" s="69"/>
    </row>
    <row r="48" spans="1:10" ht="36" customHeight="1" x14ac:dyDescent="0.25">
      <c r="A48" s="7"/>
      <c r="B48" s="76" t="s">
        <v>148</v>
      </c>
      <c r="C48" s="77"/>
      <c r="D48" s="77"/>
      <c r="E48" s="54"/>
      <c r="F48" s="67">
        <v>1548</v>
      </c>
      <c r="G48" s="68"/>
      <c r="H48" s="68"/>
      <c r="I48" s="68"/>
      <c r="J48" s="69"/>
    </row>
    <row r="49" spans="1:10" ht="36" customHeight="1" x14ac:dyDescent="0.25">
      <c r="A49" s="7"/>
      <c r="B49" s="76" t="s">
        <v>149</v>
      </c>
      <c r="C49" s="77"/>
      <c r="D49" s="77"/>
      <c r="E49" s="54"/>
      <c r="F49" s="67">
        <v>1548</v>
      </c>
      <c r="G49" s="68"/>
      <c r="H49" s="68"/>
      <c r="I49" s="68"/>
      <c r="J49" s="69"/>
    </row>
    <row r="50" spans="1:10" ht="36" customHeight="1" x14ac:dyDescent="0.25">
      <c r="A50" s="7"/>
      <c r="B50" s="76" t="s">
        <v>150</v>
      </c>
      <c r="C50" s="77"/>
      <c r="D50" s="77"/>
      <c r="E50" s="54"/>
      <c r="F50" s="67">
        <v>3096</v>
      </c>
      <c r="G50" s="68"/>
      <c r="H50" s="68"/>
      <c r="I50" s="68"/>
      <c r="J50" s="69"/>
    </row>
    <row r="51" spans="1:10" ht="36" customHeight="1" x14ac:dyDescent="0.25">
      <c r="A51" s="7"/>
      <c r="B51" s="76" t="s">
        <v>151</v>
      </c>
      <c r="C51" s="77"/>
      <c r="D51" s="77"/>
      <c r="E51" s="54"/>
      <c r="F51" s="67">
        <v>4644</v>
      </c>
      <c r="G51" s="68"/>
      <c r="H51" s="68"/>
      <c r="I51" s="68"/>
      <c r="J51" s="69"/>
    </row>
    <row r="52" spans="1:10" ht="36" customHeight="1" thickBot="1" x14ac:dyDescent="0.3">
      <c r="A52" s="7"/>
      <c r="B52" s="76" t="s">
        <v>152</v>
      </c>
      <c r="C52" s="77"/>
      <c r="D52" s="77"/>
      <c r="E52" s="54"/>
      <c r="F52" s="67">
        <v>29592</v>
      </c>
      <c r="G52" s="68"/>
      <c r="H52" s="68"/>
      <c r="I52" s="68"/>
      <c r="J52" s="69"/>
    </row>
    <row r="53" spans="1:10" ht="21.75" customHeight="1" thickBot="1" x14ac:dyDescent="0.3">
      <c r="A53" s="7"/>
      <c r="B53" s="27"/>
      <c r="C53" s="38"/>
      <c r="D53" s="38"/>
      <c r="E53" s="39"/>
      <c r="F53" s="40" t="s">
        <v>153</v>
      </c>
      <c r="G53" s="41"/>
      <c r="H53" s="41"/>
      <c r="I53" s="41"/>
      <c r="J53" s="42"/>
    </row>
    <row r="54" spans="1:10" ht="36" customHeight="1" thickBot="1" x14ac:dyDescent="0.3">
      <c r="A54" s="7"/>
      <c r="B54" s="76" t="s">
        <v>154</v>
      </c>
      <c r="C54" s="77"/>
      <c r="D54" s="77"/>
      <c r="E54" s="54"/>
      <c r="F54" s="67">
        <v>180</v>
      </c>
      <c r="G54" s="68"/>
      <c r="H54" s="68"/>
      <c r="I54" s="68"/>
      <c r="J54" s="69"/>
    </row>
    <row r="55" spans="1:10" ht="54" customHeight="1" thickBot="1" x14ac:dyDescent="0.3">
      <c r="A55" s="7"/>
      <c r="B55" s="194" t="s">
        <v>211</v>
      </c>
      <c r="C55" s="195"/>
      <c r="D55" s="195"/>
      <c r="E55" s="196"/>
      <c r="F55" s="205" t="str">
        <f>"Цена от "&amp;MIN(F57,F61:J62,H95,F63:J74)&amp;" до "&amp;MAX(F57,F61:J62,H95,F63:J74)</f>
        <v>Цена от 3312 до 123840</v>
      </c>
      <c r="G55" s="206"/>
      <c r="H55" s="206"/>
      <c r="I55" s="206"/>
      <c r="J55" s="207"/>
    </row>
    <row r="56" spans="1:10" ht="24" thickBot="1" x14ac:dyDescent="0.3">
      <c r="A56" s="7"/>
      <c r="B56" s="27"/>
      <c r="C56" s="38"/>
      <c r="D56" s="38"/>
      <c r="E56" s="39"/>
      <c r="F56" s="40"/>
      <c r="G56" s="41"/>
      <c r="H56" s="41"/>
      <c r="I56" s="41"/>
      <c r="J56" s="42"/>
    </row>
    <row r="57" spans="1:10" ht="36" customHeight="1" x14ac:dyDescent="0.25">
      <c r="A57" s="7"/>
      <c r="B57" s="76" t="s">
        <v>156</v>
      </c>
      <c r="C57" s="77"/>
      <c r="D57" s="77"/>
      <c r="E57" s="54"/>
      <c r="F57" s="67">
        <v>21024</v>
      </c>
      <c r="G57" s="68"/>
      <c r="H57" s="68"/>
      <c r="I57" s="68"/>
      <c r="J57" s="69"/>
    </row>
    <row r="58" spans="1:10" ht="36" customHeight="1" x14ac:dyDescent="0.25">
      <c r="A58" s="7"/>
      <c r="B58" s="84" t="s">
        <v>157</v>
      </c>
      <c r="C58" s="85"/>
      <c r="D58" s="85"/>
      <c r="E58" s="86"/>
      <c r="F58" s="93">
        <v>2102.3999999999996</v>
      </c>
      <c r="G58" s="94"/>
      <c r="H58" s="94"/>
      <c r="I58" s="94"/>
      <c r="J58" s="95"/>
    </row>
    <row r="59" spans="1:10" ht="36" customHeight="1" thickBot="1" x14ac:dyDescent="0.3">
      <c r="A59" s="7"/>
      <c r="B59" s="84" t="s">
        <v>158</v>
      </c>
      <c r="C59" s="85"/>
      <c r="D59" s="85"/>
      <c r="E59" s="86"/>
      <c r="F59" s="93">
        <v>5256</v>
      </c>
      <c r="G59" s="94"/>
      <c r="H59" s="94"/>
      <c r="I59" s="94"/>
      <c r="J59" s="95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 t="s">
        <v>111</v>
      </c>
      <c r="B61" s="78" t="s">
        <v>159</v>
      </c>
      <c r="C61" s="79"/>
      <c r="D61" s="79"/>
      <c r="E61" s="36"/>
      <c r="F61" s="80">
        <v>35820</v>
      </c>
      <c r="G61" s="81"/>
      <c r="H61" s="81"/>
      <c r="I61" s="81"/>
      <c r="J61" s="82"/>
    </row>
    <row r="62" spans="1:10" ht="36" customHeight="1" x14ac:dyDescent="0.25">
      <c r="A62" s="7" t="s">
        <v>111</v>
      </c>
      <c r="B62" s="52" t="s">
        <v>160</v>
      </c>
      <c r="C62" s="96"/>
      <c r="D62" s="96"/>
      <c r="E62" s="97"/>
      <c r="F62" s="67">
        <v>35820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161</v>
      </c>
      <c r="C63" s="77"/>
      <c r="D63" s="77"/>
      <c r="E63" s="54"/>
      <c r="F63" s="67">
        <v>33120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162</v>
      </c>
      <c r="C64" s="77"/>
      <c r="D64" s="77"/>
      <c r="E64" s="54"/>
      <c r="F64" s="67">
        <v>43200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163</v>
      </c>
      <c r="C65" s="77"/>
      <c r="D65" s="77"/>
      <c r="E65" s="54"/>
      <c r="F65" s="67">
        <v>51840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164</v>
      </c>
      <c r="C66" s="77"/>
      <c r="D66" s="77"/>
      <c r="E66" s="54"/>
      <c r="F66" s="67">
        <v>23004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165</v>
      </c>
      <c r="C67" s="77"/>
      <c r="D67" s="77"/>
      <c r="E67" s="54"/>
      <c r="F67" s="67">
        <v>19854</v>
      </c>
      <c r="G67" s="68"/>
      <c r="H67" s="68"/>
      <c r="I67" s="68"/>
      <c r="J67" s="69"/>
    </row>
    <row r="68" spans="1:10" ht="36" customHeight="1" x14ac:dyDescent="0.25">
      <c r="A68" s="7" t="s">
        <v>111</v>
      </c>
      <c r="B68" s="76" t="s">
        <v>166</v>
      </c>
      <c r="C68" s="77"/>
      <c r="D68" s="77"/>
      <c r="E68" s="54"/>
      <c r="F68" s="67">
        <v>35820</v>
      </c>
      <c r="G68" s="68"/>
      <c r="H68" s="68"/>
      <c r="I68" s="68"/>
      <c r="J68" s="69"/>
    </row>
    <row r="69" spans="1:10" ht="36" customHeight="1" x14ac:dyDescent="0.25">
      <c r="A69" s="7"/>
      <c r="B69" s="78" t="s">
        <v>167</v>
      </c>
      <c r="C69" s="79"/>
      <c r="D69" s="79"/>
      <c r="E69" s="36"/>
      <c r="F69" s="67">
        <v>32400</v>
      </c>
      <c r="G69" s="68"/>
      <c r="H69" s="68"/>
      <c r="I69" s="68"/>
      <c r="J69" s="69"/>
    </row>
    <row r="70" spans="1:10" ht="36" customHeight="1" x14ac:dyDescent="0.25">
      <c r="A70" s="7" t="s">
        <v>111</v>
      </c>
      <c r="B70" s="78" t="s">
        <v>168</v>
      </c>
      <c r="C70" s="79"/>
      <c r="D70" s="79"/>
      <c r="E70" s="36"/>
      <c r="F70" s="67">
        <v>3312</v>
      </c>
      <c r="G70" s="68"/>
      <c r="H70" s="68"/>
      <c r="I70" s="68"/>
      <c r="J70" s="69"/>
    </row>
    <row r="71" spans="1:10" ht="36" customHeight="1" x14ac:dyDescent="0.25">
      <c r="A71" s="7"/>
      <c r="B71" s="52" t="s">
        <v>169</v>
      </c>
      <c r="C71" s="96"/>
      <c r="D71" s="96"/>
      <c r="E71" s="97"/>
      <c r="F71" s="67">
        <v>11700</v>
      </c>
      <c r="G71" s="68"/>
      <c r="H71" s="68"/>
      <c r="I71" s="68"/>
      <c r="J71" s="69"/>
    </row>
    <row r="72" spans="1:10" ht="36" customHeight="1" x14ac:dyDescent="0.25">
      <c r="A72" s="7"/>
      <c r="B72" s="52" t="s">
        <v>170</v>
      </c>
      <c r="C72" s="96"/>
      <c r="D72" s="96"/>
      <c r="E72" s="97"/>
      <c r="F72" s="67">
        <v>10080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52" t="s">
        <v>171</v>
      </c>
      <c r="C73" s="96"/>
      <c r="D73" s="96"/>
      <c r="E73" s="97"/>
      <c r="F73" s="67">
        <v>123840</v>
      </c>
      <c r="G73" s="68"/>
      <c r="H73" s="68"/>
      <c r="I73" s="68"/>
      <c r="J73" s="69"/>
    </row>
    <row r="74" spans="1:10" ht="36" customHeight="1" x14ac:dyDescent="0.25">
      <c r="A74" s="7" t="s">
        <v>111</v>
      </c>
      <c r="B74" s="76" t="s">
        <v>172</v>
      </c>
      <c r="C74" s="77"/>
      <c r="D74" s="77"/>
      <c r="E74" s="54"/>
      <c r="F74" s="67">
        <v>33084</v>
      </c>
      <c r="G74" s="68"/>
      <c r="H74" s="68"/>
      <c r="I74" s="68"/>
      <c r="J74" s="69"/>
    </row>
    <row r="75" spans="1:10" ht="37.5" customHeight="1" x14ac:dyDescent="0.25">
      <c r="A75" s="7"/>
      <c r="B75" s="76" t="s">
        <v>173</v>
      </c>
      <c r="C75" s="77"/>
      <c r="D75" s="77"/>
      <c r="E75" s="54"/>
      <c r="F75" s="67">
        <v>5148</v>
      </c>
      <c r="G75" s="68"/>
      <c r="H75" s="68"/>
      <c r="I75" s="68"/>
      <c r="J75" s="69"/>
    </row>
    <row r="76" spans="1:10" ht="36" customHeight="1" x14ac:dyDescent="0.25">
      <c r="A76" s="7"/>
      <c r="B76" s="76" t="s">
        <v>174</v>
      </c>
      <c r="C76" s="77"/>
      <c r="D76" s="77"/>
      <c r="E76" s="54"/>
      <c r="F76" s="67">
        <v>33030</v>
      </c>
      <c r="G76" s="68"/>
      <c r="H76" s="68"/>
      <c r="I76" s="68"/>
      <c r="J76" s="69"/>
    </row>
    <row r="77" spans="1:10" ht="36" customHeight="1" x14ac:dyDescent="0.25">
      <c r="A77" s="7"/>
      <c r="B77" s="76" t="s">
        <v>175</v>
      </c>
      <c r="C77" s="77"/>
      <c r="D77" s="77"/>
      <c r="E77" s="53"/>
      <c r="F77" s="67">
        <v>30060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176</v>
      </c>
      <c r="C78" s="77"/>
      <c r="D78" s="77"/>
      <c r="E78" s="54"/>
      <c r="F78" s="67">
        <v>59760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177</v>
      </c>
      <c r="C79" s="77"/>
      <c r="D79" s="77"/>
      <c r="E79" s="54"/>
      <c r="F79" s="67">
        <v>59760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178</v>
      </c>
      <c r="C80" s="77"/>
      <c r="D80" s="77"/>
      <c r="E80" s="54"/>
      <c r="F80" s="67">
        <v>54720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76" t="s">
        <v>179</v>
      </c>
      <c r="C81" s="77"/>
      <c r="D81" s="77"/>
      <c r="E81" s="54"/>
      <c r="F81" s="67">
        <v>71280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84" t="s">
        <v>180</v>
      </c>
      <c r="C82" s="85"/>
      <c r="D82" s="85"/>
      <c r="E82" s="86"/>
      <c r="F82" s="93">
        <v>85536</v>
      </c>
      <c r="G82" s="94"/>
      <c r="H82" s="94"/>
      <c r="I82" s="94"/>
      <c r="J82" s="95"/>
    </row>
    <row r="83" spans="1:10" ht="36" customHeight="1" x14ac:dyDescent="0.25">
      <c r="A83" s="7" t="s">
        <v>113</v>
      </c>
      <c r="B83" s="76" t="s">
        <v>181</v>
      </c>
      <c r="C83" s="77"/>
      <c r="D83" s="77"/>
      <c r="E83" s="54"/>
      <c r="F83" s="67">
        <v>38160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182</v>
      </c>
      <c r="C84" s="77"/>
      <c r="D84" s="77"/>
      <c r="E84" s="54"/>
      <c r="F84" s="67">
        <v>33120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183</v>
      </c>
      <c r="C85" s="77"/>
      <c r="D85" s="77"/>
      <c r="E85" s="54"/>
      <c r="F85" s="67">
        <v>59760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184</v>
      </c>
      <c r="C86" s="77"/>
      <c r="D86" s="77"/>
      <c r="E86" s="54"/>
      <c r="F86" s="67">
        <v>5760</v>
      </c>
      <c r="G86" s="68"/>
      <c r="H86" s="68"/>
      <c r="I86" s="68"/>
      <c r="J86" s="69"/>
    </row>
    <row r="87" spans="1:10" ht="36" customHeight="1" x14ac:dyDescent="0.25">
      <c r="A87" s="7" t="s">
        <v>113</v>
      </c>
      <c r="B87" s="76" t="s">
        <v>185</v>
      </c>
      <c r="C87" s="77"/>
      <c r="D87" s="77"/>
      <c r="E87" s="54"/>
      <c r="F87" s="67">
        <v>204480</v>
      </c>
      <c r="G87" s="68"/>
      <c r="H87" s="68"/>
      <c r="I87" s="68"/>
      <c r="J87" s="69"/>
    </row>
    <row r="88" spans="1:10" ht="36" customHeight="1" thickBot="1" x14ac:dyDescent="0.3">
      <c r="A88" s="7" t="s">
        <v>113</v>
      </c>
      <c r="B88" s="76" t="s">
        <v>186</v>
      </c>
      <c r="C88" s="77"/>
      <c r="D88" s="77"/>
      <c r="E88" s="54"/>
      <c r="F88" s="67">
        <v>54720</v>
      </c>
      <c r="G88" s="68"/>
      <c r="H88" s="68"/>
      <c r="I88" s="68"/>
      <c r="J88" s="69"/>
    </row>
    <row r="89" spans="1:10" ht="36" customHeight="1" thickBot="1" x14ac:dyDescent="0.3">
      <c r="A89" s="7"/>
      <c r="B89" s="208" t="s">
        <v>187</v>
      </c>
      <c r="C89" s="209"/>
      <c r="D89" s="209"/>
      <c r="E89" s="210"/>
      <c r="F89" s="205"/>
      <c r="G89" s="206"/>
      <c r="H89" s="206"/>
      <c r="I89" s="206"/>
      <c r="J89" s="207"/>
    </row>
    <row r="90" spans="1:10" ht="22.5" customHeight="1" thickBot="1" x14ac:dyDescent="0.3">
      <c r="A90" s="7" t="s">
        <v>111</v>
      </c>
      <c r="B90" s="167" t="s">
        <v>188</v>
      </c>
      <c r="C90" s="168"/>
      <c r="D90" s="168"/>
      <c r="E90" s="168"/>
      <c r="F90" s="168"/>
      <c r="G90" s="168"/>
      <c r="H90" s="168"/>
      <c r="I90" s="168"/>
      <c r="J90" s="169"/>
    </row>
    <row r="91" spans="1:10" ht="36" customHeight="1" x14ac:dyDescent="0.25">
      <c r="A91" s="7"/>
      <c r="B91" s="34" t="s">
        <v>189</v>
      </c>
      <c r="C91" s="170"/>
      <c r="D91" s="170"/>
      <c r="E91" s="171"/>
      <c r="F91" s="80">
        <v>60</v>
      </c>
      <c r="G91" s="81"/>
      <c r="H91" s="81"/>
      <c r="I91" s="81"/>
      <c r="J91" s="82"/>
    </row>
    <row r="92" spans="1:10" ht="36" customHeight="1" x14ac:dyDescent="0.25">
      <c r="A92" s="7"/>
      <c r="B92" s="76" t="s">
        <v>190</v>
      </c>
      <c r="C92" s="77"/>
      <c r="D92" s="77"/>
      <c r="E92" s="54"/>
      <c r="F92" s="67">
        <v>60</v>
      </c>
      <c r="G92" s="68"/>
      <c r="H92" s="68"/>
      <c r="I92" s="68"/>
      <c r="J92" s="69"/>
    </row>
    <row r="93" spans="1:10" ht="36" customHeight="1" thickBot="1" x14ac:dyDescent="0.3">
      <c r="A93" s="7"/>
      <c r="B93" s="76" t="s">
        <v>191</v>
      </c>
      <c r="C93" s="77"/>
      <c r="D93" s="77"/>
      <c r="E93" s="54"/>
      <c r="F93" s="67">
        <v>120</v>
      </c>
      <c r="G93" s="68"/>
      <c r="H93" s="68"/>
      <c r="I93" s="68"/>
      <c r="J93" s="69"/>
    </row>
    <row r="94" spans="1:10" ht="36" customHeight="1" thickBot="1" x14ac:dyDescent="0.3">
      <c r="A94" s="7"/>
      <c r="B94" s="18" t="s">
        <v>192</v>
      </c>
      <c r="C94" s="19"/>
      <c r="D94" s="19"/>
      <c r="E94" s="20"/>
      <c r="F94" s="205"/>
      <c r="G94" s="206"/>
      <c r="H94" s="206"/>
      <c r="I94" s="206"/>
      <c r="J94" s="207"/>
    </row>
    <row r="95" spans="1:10" ht="36" customHeight="1" x14ac:dyDescent="0.25">
      <c r="A95" s="7" t="s">
        <v>111</v>
      </c>
      <c r="B95" s="76" t="s">
        <v>193</v>
      </c>
      <c r="C95" s="77"/>
      <c r="D95" s="77"/>
      <c r="E95" s="54"/>
      <c r="F95" s="211">
        <f>H95*1.2</f>
        <v>31752</v>
      </c>
      <c r="G95" s="212">
        <f>H95*1.1</f>
        <v>29106.000000000004</v>
      </c>
      <c r="H95" s="212">
        <v>26460</v>
      </c>
      <c r="I95" s="212">
        <f>H95*0.75</f>
        <v>19845</v>
      </c>
      <c r="J95" s="213">
        <f>H95*0.5</f>
        <v>13230</v>
      </c>
    </row>
    <row r="96" spans="1:10" ht="36" customHeight="1" x14ac:dyDescent="0.25">
      <c r="A96" s="7" t="s">
        <v>111</v>
      </c>
      <c r="B96" s="76" t="s">
        <v>194</v>
      </c>
      <c r="C96" s="77"/>
      <c r="D96" s="77"/>
      <c r="E96" s="54"/>
      <c r="F96" s="67">
        <v>35820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76" t="s">
        <v>195</v>
      </c>
      <c r="C97" s="77"/>
      <c r="D97" s="77"/>
      <c r="E97" s="54"/>
      <c r="F97" s="67">
        <v>15588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76" t="s">
        <v>196</v>
      </c>
      <c r="C98" s="77"/>
      <c r="D98" s="77"/>
      <c r="E98" s="54"/>
      <c r="F98" s="211">
        <f>H98*1.2</f>
        <v>52704</v>
      </c>
      <c r="G98" s="212">
        <f>H98*1.1</f>
        <v>48312.000000000007</v>
      </c>
      <c r="H98" s="212">
        <v>43920</v>
      </c>
      <c r="I98" s="212">
        <f>H98*0.75</f>
        <v>32940</v>
      </c>
      <c r="J98" s="213">
        <f>H98*0.5</f>
        <v>21960</v>
      </c>
    </row>
    <row r="99" spans="1:10" ht="36" customHeight="1" x14ac:dyDescent="0.25">
      <c r="A99" s="7" t="s">
        <v>113</v>
      </c>
      <c r="B99" s="76" t="s">
        <v>197</v>
      </c>
      <c r="C99" s="77"/>
      <c r="D99" s="77"/>
      <c r="E99" s="54"/>
      <c r="F99" s="67">
        <v>59760</v>
      </c>
      <c r="G99" s="68"/>
      <c r="H99" s="68"/>
      <c r="I99" s="68"/>
      <c r="J99" s="69"/>
    </row>
    <row r="100" spans="1:10" ht="36" customHeight="1" x14ac:dyDescent="0.25">
      <c r="A100" s="7" t="s">
        <v>113</v>
      </c>
      <c r="B100" s="76" t="s">
        <v>198</v>
      </c>
      <c r="C100" s="77"/>
      <c r="D100" s="77"/>
      <c r="E100" s="54"/>
      <c r="F100" s="67">
        <v>25920</v>
      </c>
      <c r="G100" s="68"/>
      <c r="H100" s="68"/>
      <c r="I100" s="68"/>
      <c r="J100" s="69"/>
    </row>
    <row r="101" spans="1:10" ht="36" customHeight="1" thickBot="1" x14ac:dyDescent="0.3">
      <c r="A101" s="7"/>
      <c r="B101" s="76" t="s">
        <v>199</v>
      </c>
      <c r="C101" s="77"/>
      <c r="D101" s="77"/>
      <c r="E101" s="54"/>
      <c r="F101" s="211">
        <f>H101*1.2</f>
        <v>31752</v>
      </c>
      <c r="G101" s="212">
        <f>H101*1.1</f>
        <v>29106.000000000004</v>
      </c>
      <c r="H101" s="212">
        <v>26460</v>
      </c>
      <c r="I101" s="212">
        <f>H101*0.75</f>
        <v>19845</v>
      </c>
      <c r="J101" s="213">
        <f>H101*0.5</f>
        <v>13230</v>
      </c>
    </row>
    <row r="102" spans="1:10" ht="54" customHeight="1" thickBot="1" x14ac:dyDescent="0.3">
      <c r="A102" s="7"/>
      <c r="B102" s="18" t="s">
        <v>200</v>
      </c>
      <c r="C102" s="19"/>
      <c r="D102" s="19"/>
      <c r="E102" s="20"/>
      <c r="F102" s="110"/>
      <c r="G102" s="111"/>
      <c r="H102" s="111"/>
      <c r="I102" s="111"/>
      <c r="J102" s="112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38"/>
      <c r="D109" s="38"/>
      <c r="E109" s="39"/>
      <c r="F109" s="40"/>
      <c r="G109" s="41"/>
      <c r="H109" s="41"/>
      <c r="I109" s="41"/>
      <c r="J109" s="42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255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F94:J94"/>
    <mergeCell ref="B95:E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B88:E88"/>
    <mergeCell ref="F88:J88"/>
    <mergeCell ref="F89:J89"/>
    <mergeCell ref="B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7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customHeight="1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28036.799999999999</v>
      </c>
      <c r="G8" s="33">
        <f>H8*1.1</f>
        <v>25700.400000000001</v>
      </c>
      <c r="H8" s="33">
        <v>23364</v>
      </c>
      <c r="I8" s="33">
        <f>H8*0.75</f>
        <v>17523</v>
      </c>
      <c r="J8" s="33">
        <f>H8*0.5</f>
        <v>11682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39312</v>
      </c>
      <c r="G9" s="37">
        <f>H9*1.1</f>
        <v>36036</v>
      </c>
      <c r="H9" s="37">
        <v>32760</v>
      </c>
      <c r="I9" s="37">
        <f>H9*0.75</f>
        <v>24570</v>
      </c>
      <c r="J9" s="37">
        <f>H9*0.5</f>
        <v>16380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32702.399999999998</v>
      </c>
      <c r="G11" s="33">
        <f>H11*1.1</f>
        <v>29977.200000000001</v>
      </c>
      <c r="H11" s="33">
        <v>27252</v>
      </c>
      <c r="I11" s="33">
        <f>H11*0.75</f>
        <v>20439</v>
      </c>
      <c r="J11" s="33">
        <f>H11*0.5</f>
        <v>13626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45792</v>
      </c>
      <c r="G12" s="37">
        <f>H12*1.1</f>
        <v>41976</v>
      </c>
      <c r="H12" s="37">
        <v>38160</v>
      </c>
      <c r="I12" s="37">
        <f>H12*0.75</f>
        <v>28620</v>
      </c>
      <c r="J12" s="37">
        <f>H12*0.5</f>
        <v>19080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6228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9360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x14ac:dyDescent="0.25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155"/>
      <c r="C19" s="156"/>
      <c r="D19" s="156"/>
      <c r="E19" s="157"/>
      <c r="F19" s="158"/>
      <c r="G19" s="159"/>
      <c r="H19" s="159"/>
      <c r="I19" s="159"/>
      <c r="J19" s="160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2844 до 56880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2844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5688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8532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11376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14220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17064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19908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22752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25596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28440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31284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34128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36972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39816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42660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45504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48348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51192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54036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56880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31860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3888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2664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31860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6228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19476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27792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"&amp;MIN(F56,F60:J61,H93,F62:J73)&amp;" до "&amp;MAX(F56,F60:J61,H93,F62:J73)</f>
        <v>Цена от 3024 до 56664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38880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3888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9720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5688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13284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49212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8496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10195.200000000001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17712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39816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56664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7200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11340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9936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56664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17712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3888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51660</v>
      </c>
      <c r="G75" s="68"/>
      <c r="H75" s="68"/>
      <c r="I75" s="68"/>
      <c r="J75" s="69"/>
    </row>
    <row r="76" spans="1:10" ht="36" customHeight="1" x14ac:dyDescent="0.25">
      <c r="A76" s="7" t="s">
        <v>113</v>
      </c>
      <c r="B76" s="76" t="s">
        <v>176</v>
      </c>
      <c r="C76" s="77"/>
      <c r="D76" s="77"/>
      <c r="E76" s="54"/>
      <c r="F76" s="67">
        <v>8640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177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178</v>
      </c>
      <c r="C78" s="77"/>
      <c r="D78" s="77"/>
      <c r="E78" s="54"/>
      <c r="F78" s="67">
        <v>69120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179</v>
      </c>
      <c r="C79" s="77"/>
      <c r="D79" s="77"/>
      <c r="E79" s="54"/>
      <c r="F79" s="67">
        <v>12240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84" t="s">
        <v>180</v>
      </c>
      <c r="C80" s="85"/>
      <c r="D80" s="85"/>
      <c r="E80" s="86"/>
      <c r="F80" s="93">
        <v>14688</v>
      </c>
      <c r="G80" s="94"/>
      <c r="H80" s="94"/>
      <c r="I80" s="94"/>
      <c r="J80" s="95"/>
    </row>
    <row r="81" spans="1:10" ht="36" customHeight="1" x14ac:dyDescent="0.25">
      <c r="A81" s="7" t="s">
        <v>113</v>
      </c>
      <c r="B81" s="76" t="s">
        <v>181</v>
      </c>
      <c r="C81" s="77"/>
      <c r="D81" s="77"/>
      <c r="E81" s="54"/>
      <c r="F81" s="67">
        <v>25200</v>
      </c>
      <c r="G81" s="68"/>
      <c r="H81" s="68"/>
      <c r="I81" s="68"/>
      <c r="J81" s="69"/>
    </row>
    <row r="82" spans="1:10" ht="36" customHeight="1" x14ac:dyDescent="0.25">
      <c r="A82" s="7" t="s">
        <v>113</v>
      </c>
      <c r="B82" s="76" t="s">
        <v>182</v>
      </c>
      <c r="C82" s="77"/>
      <c r="D82" s="77"/>
      <c r="E82" s="54"/>
      <c r="F82" s="67">
        <v>56160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183</v>
      </c>
      <c r="C83" s="77"/>
      <c r="D83" s="77"/>
      <c r="E83" s="54"/>
      <c r="F83" s="67">
        <v>79920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184</v>
      </c>
      <c r="C84" s="77"/>
      <c r="D84" s="77"/>
      <c r="E84" s="54"/>
      <c r="F84" s="67">
        <v>4320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185</v>
      </c>
      <c r="C85" s="77"/>
      <c r="D85" s="77"/>
      <c r="E85" s="54"/>
      <c r="F85" s="67">
        <v>79920</v>
      </c>
      <c r="G85" s="68"/>
      <c r="H85" s="68"/>
      <c r="I85" s="68"/>
      <c r="J85" s="69"/>
    </row>
    <row r="86" spans="1:10" ht="36" customHeight="1" thickBot="1" x14ac:dyDescent="0.3">
      <c r="A86" s="7" t="s">
        <v>113</v>
      </c>
      <c r="B86" s="76" t="s">
        <v>186</v>
      </c>
      <c r="C86" s="77"/>
      <c r="D86" s="77"/>
      <c r="E86" s="54"/>
      <c r="F86" s="67">
        <v>25200</v>
      </c>
      <c r="G86" s="68"/>
      <c r="H86" s="68"/>
      <c r="I86" s="68"/>
      <c r="J86" s="69"/>
    </row>
    <row r="87" spans="1:10" ht="36" customHeight="1" thickBot="1" x14ac:dyDescent="0.3">
      <c r="A87" s="7"/>
      <c r="B87" s="208" t="s">
        <v>187</v>
      </c>
      <c r="C87" s="209"/>
      <c r="D87" s="209"/>
      <c r="E87" s="210"/>
      <c r="F87" s="205"/>
      <c r="G87" s="206"/>
      <c r="H87" s="206"/>
      <c r="I87" s="206"/>
      <c r="J87" s="207"/>
    </row>
    <row r="88" spans="1:10" ht="22.5" customHeight="1" thickBot="1" x14ac:dyDescent="0.3">
      <c r="A88" s="7" t="s">
        <v>111</v>
      </c>
      <c r="B88" s="167" t="s">
        <v>188</v>
      </c>
      <c r="C88" s="168"/>
      <c r="D88" s="168"/>
      <c r="E88" s="168"/>
      <c r="F88" s="168"/>
      <c r="G88" s="168"/>
      <c r="H88" s="168"/>
      <c r="I88" s="168"/>
      <c r="J88" s="169"/>
    </row>
    <row r="89" spans="1:10" ht="36" customHeight="1" x14ac:dyDescent="0.25">
      <c r="A89" s="7"/>
      <c r="B89" s="34" t="s">
        <v>189</v>
      </c>
      <c r="C89" s="170"/>
      <c r="D89" s="170"/>
      <c r="E89" s="171"/>
      <c r="F89" s="80">
        <v>60</v>
      </c>
      <c r="G89" s="81"/>
      <c r="H89" s="81"/>
      <c r="I89" s="81"/>
      <c r="J89" s="82"/>
    </row>
    <row r="90" spans="1:10" ht="36" customHeight="1" x14ac:dyDescent="0.25">
      <c r="A90" s="7"/>
      <c r="B90" s="76" t="s">
        <v>190</v>
      </c>
      <c r="C90" s="77"/>
      <c r="D90" s="77"/>
      <c r="E90" s="54"/>
      <c r="F90" s="67">
        <v>60</v>
      </c>
      <c r="G90" s="68"/>
      <c r="H90" s="68"/>
      <c r="I90" s="68"/>
      <c r="J90" s="69"/>
    </row>
    <row r="91" spans="1:10" ht="36" customHeight="1" thickBot="1" x14ac:dyDescent="0.3">
      <c r="A91" s="7"/>
      <c r="B91" s="76" t="s">
        <v>191</v>
      </c>
      <c r="C91" s="77"/>
      <c r="D91" s="77"/>
      <c r="E91" s="54"/>
      <c r="F91" s="67">
        <v>120</v>
      </c>
      <c r="G91" s="68"/>
      <c r="H91" s="68"/>
      <c r="I91" s="68"/>
      <c r="J91" s="69"/>
    </row>
    <row r="92" spans="1:10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  <c r="J92" s="207"/>
    </row>
    <row r="93" spans="1:10" ht="36" customHeight="1" x14ac:dyDescent="0.25">
      <c r="A93" s="7" t="s">
        <v>111</v>
      </c>
      <c r="B93" s="76" t="s">
        <v>252</v>
      </c>
      <c r="C93" s="77"/>
      <c r="D93" s="77"/>
      <c r="E93" s="54"/>
      <c r="F93" s="67">
        <v>12420</v>
      </c>
      <c r="G93" s="68"/>
      <c r="H93" s="68"/>
      <c r="I93" s="68"/>
      <c r="J93" s="69"/>
    </row>
    <row r="94" spans="1:10" ht="36" customHeight="1" x14ac:dyDescent="0.25">
      <c r="A94" s="7" t="s">
        <v>111</v>
      </c>
      <c r="B94" s="76" t="s">
        <v>194</v>
      </c>
      <c r="C94" s="77"/>
      <c r="D94" s="77"/>
      <c r="E94" s="54"/>
      <c r="F94" s="67">
        <v>3888</v>
      </c>
      <c r="G94" s="68"/>
      <c r="H94" s="68"/>
      <c r="I94" s="68"/>
      <c r="J94" s="69"/>
    </row>
    <row r="95" spans="1:10" ht="36" customHeight="1" x14ac:dyDescent="0.25">
      <c r="A95" s="7" t="s">
        <v>111</v>
      </c>
      <c r="B95" s="76" t="s">
        <v>195</v>
      </c>
      <c r="C95" s="77"/>
      <c r="D95" s="77"/>
      <c r="E95" s="54"/>
      <c r="F95" s="67">
        <v>12420</v>
      </c>
      <c r="G95" s="68"/>
      <c r="H95" s="68"/>
      <c r="I95" s="68"/>
      <c r="J95" s="69"/>
    </row>
    <row r="96" spans="1:10" ht="36" customHeight="1" x14ac:dyDescent="0.25">
      <c r="A96" s="7" t="s">
        <v>113</v>
      </c>
      <c r="B96" s="76" t="s">
        <v>314</v>
      </c>
      <c r="C96" s="77"/>
      <c r="D96" s="77"/>
      <c r="E96" s="54"/>
      <c r="F96" s="67">
        <v>18000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197</v>
      </c>
      <c r="C97" s="77"/>
      <c r="D97" s="77"/>
      <c r="E97" s="54"/>
      <c r="F97" s="67">
        <v>5760</v>
      </c>
      <c r="G97" s="68"/>
      <c r="H97" s="68"/>
      <c r="I97" s="68"/>
      <c r="J97" s="69"/>
    </row>
    <row r="98" spans="1:10" ht="36" customHeight="1" thickBot="1" x14ac:dyDescent="0.3">
      <c r="A98" s="7" t="s">
        <v>113</v>
      </c>
      <c r="B98" s="76" t="s">
        <v>198</v>
      </c>
      <c r="C98" s="77"/>
      <c r="D98" s="77"/>
      <c r="E98" s="54"/>
      <c r="F98" s="67">
        <v>18000</v>
      </c>
      <c r="G98" s="68"/>
      <c r="H98" s="68"/>
      <c r="I98" s="68"/>
      <c r="J98" s="69"/>
    </row>
    <row r="99" spans="1:10" ht="54" customHeight="1" thickBot="1" x14ac:dyDescent="0.3">
      <c r="A99" s="7"/>
      <c r="B99" s="18" t="s">
        <v>200</v>
      </c>
      <c r="C99" s="19"/>
      <c r="D99" s="19"/>
      <c r="E99" s="20"/>
      <c r="F99" s="110"/>
      <c r="G99" s="111"/>
      <c r="H99" s="111"/>
      <c r="I99" s="111"/>
      <c r="J99" s="112"/>
    </row>
    <row r="100" spans="1:10" ht="36" customHeight="1" thickBot="1" x14ac:dyDescent="0.3">
      <c r="A100" s="7"/>
      <c r="B100" s="118" t="s">
        <v>188</v>
      </c>
      <c r="C100" s="119"/>
      <c r="D100" s="119"/>
      <c r="E100" s="119"/>
      <c r="F100" s="119"/>
      <c r="G100" s="119"/>
      <c r="H100" s="119"/>
      <c r="I100" s="119"/>
      <c r="J100" s="120"/>
    </row>
    <row r="101" spans="1:10" ht="36" customHeight="1" x14ac:dyDescent="0.25">
      <c r="A101" s="7"/>
      <c r="B101" s="78" t="s">
        <v>201</v>
      </c>
      <c r="C101" s="79"/>
      <c r="D101" s="79"/>
      <c r="E101" s="36"/>
      <c r="F101" s="80">
        <v>90</v>
      </c>
      <c r="G101" s="81"/>
      <c r="H101" s="81"/>
      <c r="I101" s="81"/>
      <c r="J101" s="82"/>
    </row>
    <row r="102" spans="1:10" ht="36" customHeight="1" x14ac:dyDescent="0.25">
      <c r="A102" s="7"/>
      <c r="B102" s="76" t="s">
        <v>202</v>
      </c>
      <c r="C102" s="77"/>
      <c r="D102" s="77"/>
      <c r="E102" s="54"/>
      <c r="F102" s="67">
        <v>45</v>
      </c>
      <c r="G102" s="68"/>
      <c r="H102" s="68"/>
      <c r="I102" s="68"/>
      <c r="J102" s="69"/>
    </row>
    <row r="103" spans="1:10" ht="36" customHeight="1" x14ac:dyDescent="0.25">
      <c r="A103" s="7"/>
      <c r="B103" s="76" t="s">
        <v>203</v>
      </c>
      <c r="C103" s="77"/>
      <c r="D103" s="77"/>
      <c r="E103" s="54"/>
      <c r="F103" s="67">
        <v>45</v>
      </c>
      <c r="G103" s="68"/>
      <c r="H103" s="68"/>
      <c r="I103" s="68"/>
      <c r="J103" s="69"/>
    </row>
    <row r="104" spans="1:10" ht="36" customHeight="1" x14ac:dyDescent="0.25">
      <c r="A104" s="7"/>
      <c r="B104" s="76" t="s">
        <v>204</v>
      </c>
      <c r="C104" s="77"/>
      <c r="D104" s="77"/>
      <c r="E104" s="54"/>
      <c r="F104" s="67">
        <v>90</v>
      </c>
      <c r="G104" s="68"/>
      <c r="H104" s="68"/>
      <c r="I104" s="68"/>
      <c r="J104" s="69"/>
    </row>
    <row r="105" spans="1:10" ht="36" customHeight="1" thickBot="1" x14ac:dyDescent="0.3">
      <c r="A105" s="7"/>
      <c r="B105" s="76" t="s">
        <v>205</v>
      </c>
      <c r="C105" s="77"/>
      <c r="D105" s="77"/>
      <c r="E105" s="54"/>
      <c r="F105" s="67">
        <v>90</v>
      </c>
      <c r="G105" s="68"/>
      <c r="H105" s="68"/>
      <c r="I105" s="68"/>
      <c r="J105" s="69"/>
    </row>
    <row r="106" spans="1:10" ht="24" thickBot="1" x14ac:dyDescent="0.3">
      <c r="A106" s="7"/>
      <c r="B106" s="27"/>
      <c r="C106" s="38"/>
      <c r="D106" s="38"/>
      <c r="E106" s="39"/>
      <c r="F106" s="40"/>
      <c r="G106" s="41"/>
      <c r="H106" s="41"/>
      <c r="I106" s="41"/>
      <c r="J106" s="42"/>
    </row>
    <row r="107" spans="1:10" ht="21" customHeight="1" x14ac:dyDescent="0.25">
      <c r="A107" s="7"/>
      <c r="B107" s="121"/>
      <c r="C107" s="122"/>
      <c r="D107" s="122"/>
      <c r="E107" s="122"/>
      <c r="F107" s="123"/>
      <c r="G107" s="123"/>
      <c r="H107" s="123"/>
      <c r="I107" s="123"/>
      <c r="J107" s="123"/>
    </row>
    <row r="108" spans="1:10" ht="67.5" customHeight="1" x14ac:dyDescent="0.25">
      <c r="A108" s="7"/>
      <c r="B108" s="124" t="s">
        <v>319</v>
      </c>
      <c r="C108" s="124"/>
      <c r="D108" s="124"/>
      <c r="E108" s="124"/>
      <c r="F108" s="124"/>
      <c r="G108" s="124"/>
      <c r="H108" s="124"/>
      <c r="I108" s="124"/>
      <c r="J108" s="124"/>
    </row>
    <row r="109" spans="1:10" ht="21" x14ac:dyDescent="0.25">
      <c r="A109" s="7" t="s">
        <v>113</v>
      </c>
      <c r="B109" s="126" t="s">
        <v>255</v>
      </c>
      <c r="C109" s="126"/>
      <c r="D109" s="126"/>
      <c r="E109" s="126"/>
      <c r="F109" s="126"/>
      <c r="G109" s="126"/>
      <c r="H109" s="126"/>
      <c r="I109" s="126"/>
      <c r="J109" s="126"/>
    </row>
    <row r="110" spans="1:10" ht="42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  <c r="J110" s="128"/>
    </row>
    <row r="111" spans="1:10" ht="21" x14ac:dyDescent="0.25">
      <c r="A111" s="7"/>
    </row>
  </sheetData>
  <sheetProtection selectLockedCells="1" selectUnlockedCells="1"/>
  <mergeCells count="202">
    <mergeCell ref="B108:J108"/>
    <mergeCell ref="B109:J109"/>
    <mergeCell ref="B110:J110"/>
    <mergeCell ref="B104:E104"/>
    <mergeCell ref="F104:J104"/>
    <mergeCell ref="B105:E105"/>
    <mergeCell ref="F105:J105"/>
    <mergeCell ref="B106:E106"/>
    <mergeCell ref="F106:J106"/>
    <mergeCell ref="B100:J100"/>
    <mergeCell ref="B101:E101"/>
    <mergeCell ref="F101:J101"/>
    <mergeCell ref="B102:E102"/>
    <mergeCell ref="F102:J102"/>
    <mergeCell ref="B103:E103"/>
    <mergeCell ref="F103:J103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F87:J87"/>
    <mergeCell ref="B88:J88"/>
    <mergeCell ref="B89:E89"/>
    <mergeCell ref="F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9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4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47908.799999999996</v>
      </c>
      <c r="G8" s="33">
        <f>H8*1.1</f>
        <v>43916.4</v>
      </c>
      <c r="H8" s="33">
        <v>39924</v>
      </c>
      <c r="I8" s="33">
        <f>H8*0.75</f>
        <v>29943</v>
      </c>
      <c r="J8" s="33">
        <f>H8*0.5</f>
        <v>19962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67132.800000000003</v>
      </c>
      <c r="G9" s="37">
        <f>H9*1.1</f>
        <v>61538.400000000001</v>
      </c>
      <c r="H9" s="37">
        <v>55944</v>
      </c>
      <c r="I9" s="37">
        <f>H9*0.75</f>
        <v>41958</v>
      </c>
      <c r="J9" s="37">
        <f>H9*0.5</f>
        <v>27972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53481.599999999999</v>
      </c>
      <c r="G11" s="33">
        <f>H11*1.1</f>
        <v>49024.800000000003</v>
      </c>
      <c r="H11" s="33">
        <v>44568</v>
      </c>
      <c r="I11" s="33">
        <f>H11*0.75</f>
        <v>33426</v>
      </c>
      <c r="J11" s="33">
        <f>H11*0.5</f>
        <v>22284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74908.800000000003</v>
      </c>
      <c r="G12" s="37">
        <f>H12*1.1</f>
        <v>68666.400000000009</v>
      </c>
      <c r="H12" s="37">
        <v>62424</v>
      </c>
      <c r="I12" s="37">
        <f>H12*0.75</f>
        <v>46818</v>
      </c>
      <c r="J12" s="37">
        <f>H12*0.5</f>
        <v>31212</v>
      </c>
    </row>
    <row r="13" spans="1:10" ht="24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8942.4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12960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5526 до 165780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5526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11052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16578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22104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27630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33156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38682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44208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49734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55260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60786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66312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71838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77364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82890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88416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93942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99468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104994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110520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116046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121572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127098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132624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138150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143676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149202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154728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160254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165780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25920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4662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8496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3852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8496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1728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1728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3456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5184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25920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60732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25920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52" t="s">
        <v>160</v>
      </c>
      <c r="C71" s="96"/>
      <c r="D71" s="96"/>
      <c r="E71" s="97"/>
      <c r="F71" s="186">
        <v>15300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25920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43326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51984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6390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10188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60732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46872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15300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10188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52" t="s">
        <v>171</v>
      </c>
      <c r="C82" s="96"/>
      <c r="D82" s="96"/>
      <c r="E82" s="97"/>
      <c r="F82" s="186">
        <v>43758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17496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4644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45360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21600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36720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36720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61200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73440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9360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14400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85680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61920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25200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20995.200000000001</v>
      </c>
      <c r="G104" s="212">
        <f>H104*1.1</f>
        <v>19245.600000000002</v>
      </c>
      <c r="H104" s="212">
        <v>17496</v>
      </c>
      <c r="I104" s="212">
        <f>H104*0.75</f>
        <v>13122</v>
      </c>
      <c r="J104" s="213">
        <f>H104*0.5</f>
        <v>8748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10188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5094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30240</v>
      </c>
      <c r="G107" s="212">
        <f>H107*1.1</f>
        <v>27720.000000000004</v>
      </c>
      <c r="H107" s="212">
        <v>25200</v>
      </c>
      <c r="I107" s="212">
        <f>H107*0.75</f>
        <v>18900</v>
      </c>
      <c r="J107" s="213">
        <f>H107*0.5</f>
        <v>12600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14400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7200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17496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4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56851.199999999997</v>
      </c>
      <c r="G8" s="33">
        <f>H8*1.1</f>
        <v>52113.600000000006</v>
      </c>
      <c r="H8" s="33">
        <v>47376</v>
      </c>
      <c r="I8" s="33">
        <f>H8*0.75</f>
        <v>35532</v>
      </c>
      <c r="J8" s="33">
        <f>H8*0.5</f>
        <v>23688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79660.800000000003</v>
      </c>
      <c r="G9" s="37">
        <f>H9*1.1</f>
        <v>73022.400000000009</v>
      </c>
      <c r="H9" s="37">
        <v>66384</v>
      </c>
      <c r="I9" s="37">
        <f>H9*0.75</f>
        <v>49788</v>
      </c>
      <c r="J9" s="37">
        <f>H9*0.5</f>
        <v>33192</v>
      </c>
    </row>
    <row r="10" spans="1:10" ht="36" customHeight="1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59443.199999999997</v>
      </c>
      <c r="G11" s="33">
        <f>H11*1.1</f>
        <v>54489.600000000006</v>
      </c>
      <c r="H11" s="33">
        <v>49536</v>
      </c>
      <c r="I11" s="33">
        <f>H11*0.75</f>
        <v>37152</v>
      </c>
      <c r="J11" s="33">
        <f>H11*0.5</f>
        <v>24768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83289.599999999991</v>
      </c>
      <c r="G12" s="37">
        <f>H12*1.1</f>
        <v>76348.800000000003</v>
      </c>
      <c r="H12" s="37">
        <v>69408</v>
      </c>
      <c r="I12" s="37">
        <f>H12*0.75</f>
        <v>52056</v>
      </c>
      <c r="J12" s="37">
        <f>H12*0.5</f>
        <v>34704</v>
      </c>
    </row>
    <row r="13" spans="1:10" ht="24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7200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1224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1728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11376 до 432288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11376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22752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45504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68256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91008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113760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136512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159264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182016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204768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227520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250272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273024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295776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318528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341280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364032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386784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409536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432288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1512 до 30024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9576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3024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30024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3024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9000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1512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1512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3024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4536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23976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3600 до 113976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18000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1800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7200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27000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14976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36000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66024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79228.799999999988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30024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23976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27000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54000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3600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21024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18000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113976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18000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2160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87300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38160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21600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50400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92880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111456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42480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33840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38160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5040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159840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25200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42552</v>
      </c>
      <c r="G94" s="212">
        <f>H94*1.1</f>
        <v>39006</v>
      </c>
      <c r="H94" s="212">
        <v>35460</v>
      </c>
      <c r="I94" s="212">
        <f>H94*0.75</f>
        <v>26595</v>
      </c>
      <c r="J94" s="213">
        <f>H94*0.5</f>
        <v>17730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21024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13500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59616</v>
      </c>
      <c r="G97" s="212">
        <f>H97*1.1</f>
        <v>54648.000000000007</v>
      </c>
      <c r="H97" s="212">
        <v>49680</v>
      </c>
      <c r="I97" s="212">
        <f>H97*0.75</f>
        <v>37260</v>
      </c>
      <c r="J97" s="213">
        <f>H97*0.5</f>
        <v>24840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29520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19440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4"/>
      <c r="F100" s="67">
        <v>27000</v>
      </c>
      <c r="G100" s="68"/>
      <c r="H100" s="68"/>
      <c r="I100" s="68"/>
      <c r="J100" s="69"/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6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3"/>
  <sheetViews>
    <sheetView view="pageBreakPreview" zoomScale="65" zoomScaleNormal="60" zoomScaleSheetLayoutView="65" workbookViewId="0">
      <pane ySplit="4" topLeftCell="A50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78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46569.599999999999</v>
      </c>
      <c r="G8" s="33">
        <f>H8*1.1</f>
        <v>42688.800000000003</v>
      </c>
      <c r="H8" s="33">
        <v>38808</v>
      </c>
      <c r="I8" s="33">
        <f>H8*0.75</f>
        <v>29106</v>
      </c>
      <c r="J8" s="33">
        <f>H8*0.5</f>
        <v>19404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65232</v>
      </c>
      <c r="G9" s="37">
        <f>H9*1.1</f>
        <v>59796.000000000007</v>
      </c>
      <c r="H9" s="37">
        <v>54360</v>
      </c>
      <c r="I9" s="37">
        <f>H9*0.75</f>
        <v>40770</v>
      </c>
      <c r="J9" s="37">
        <f>H9*0.5</f>
        <v>27180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50889.599999999999</v>
      </c>
      <c r="G11" s="33">
        <f>H11*1.1</f>
        <v>46648.800000000003</v>
      </c>
      <c r="H11" s="33">
        <v>42408</v>
      </c>
      <c r="I11" s="33">
        <f>H11*0.75</f>
        <v>31806</v>
      </c>
      <c r="J11" s="33">
        <f>H11*0.5</f>
        <v>21204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71280</v>
      </c>
      <c r="G12" s="37">
        <f>H12*1.1</f>
        <v>65340.000000000007</v>
      </c>
      <c r="H12" s="37">
        <v>59400</v>
      </c>
      <c r="I12" s="37">
        <f>H12*0.75</f>
        <v>44550</v>
      </c>
      <c r="J12" s="37">
        <f>H12*0.5</f>
        <v>29700</v>
      </c>
    </row>
    <row r="13" spans="1:10" ht="36" customHeight="1" thickBot="1" x14ac:dyDescent="0.3">
      <c r="A13" s="7"/>
      <c r="B13" s="27"/>
      <c r="C13" s="28"/>
      <c r="D13" s="28"/>
      <c r="E13" s="29"/>
      <c r="F13" s="158"/>
      <c r="G13" s="159"/>
      <c r="H13" s="159"/>
      <c r="I13" s="159"/>
      <c r="J13" s="160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234" t="s">
        <v>121</v>
      </c>
      <c r="C20" s="235"/>
      <c r="D20" s="235"/>
      <c r="E20" s="236"/>
      <c r="F20" s="64" t="str">
        <f>"Цена от "&amp;MIN(F21:F40)&amp;" до "&amp;MAX(F21:F40)</f>
        <v>Цена от 1656 до 62928</v>
      </c>
      <c r="G20" s="65"/>
      <c r="H20" s="65"/>
      <c r="I20" s="65"/>
      <c r="J20" s="66"/>
    </row>
    <row r="21" spans="1:10" ht="36" customHeight="1" outlineLevel="1" x14ac:dyDescent="0.25">
      <c r="A21" s="7"/>
      <c r="B21" s="107" t="s">
        <v>122</v>
      </c>
      <c r="C21" s="108"/>
      <c r="D21" s="108"/>
      <c r="E21" s="109"/>
      <c r="F21" s="67">
        <v>1656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3312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6624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9936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13248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16560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19872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23184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26496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29808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33120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36432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39744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43056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46368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49680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52992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56304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59616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62928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26208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3564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2484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13104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7452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10296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26208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3564 до 39916,8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11304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1130.4000000000001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5616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19836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16380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33264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33264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39916.800000000003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16380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16380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39672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36000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3564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11700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7812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32580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9936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3312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27090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18000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28080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23040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46800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46800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56160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23040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23040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56160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5040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46080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14400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14385.6</v>
      </c>
      <c r="G94" s="212">
        <f>H94*1.1</f>
        <v>13186.800000000001</v>
      </c>
      <c r="H94" s="212">
        <v>11988</v>
      </c>
      <c r="I94" s="212">
        <f>H94*0.75</f>
        <v>8991</v>
      </c>
      <c r="J94" s="213">
        <f>H94*0.5</f>
        <v>5994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9216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3204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20736</v>
      </c>
      <c r="G97" s="212">
        <f>H97*1.1</f>
        <v>19008</v>
      </c>
      <c r="H97" s="212">
        <v>17280</v>
      </c>
      <c r="I97" s="212">
        <f>H97*0.75</f>
        <v>12960</v>
      </c>
      <c r="J97" s="213">
        <f>H97*0.5</f>
        <v>8640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12960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14947.199999999999</v>
      </c>
      <c r="G100" s="117">
        <f>H100*1.1</f>
        <v>13701.6</v>
      </c>
      <c r="H100" s="117">
        <v>12456</v>
      </c>
      <c r="I100" s="117">
        <f>H100*0.75</f>
        <v>9342</v>
      </c>
      <c r="J100" s="117">
        <f>H100*0.5</f>
        <v>6228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2" customHeight="1" x14ac:dyDescent="0.25">
      <c r="A112" s="7"/>
      <c r="B112" s="128" t="s">
        <v>209</v>
      </c>
      <c r="C112" s="128"/>
      <c r="D112" s="128"/>
      <c r="E112" s="128"/>
      <c r="F112" s="128"/>
      <c r="G112" s="128"/>
      <c r="H112" s="128"/>
      <c r="I112" s="128"/>
      <c r="J112" s="128"/>
    </row>
    <row r="113" spans="1:1" ht="21" x14ac:dyDescent="0.25">
      <c r="A113" s="7"/>
    </row>
  </sheetData>
  <sheetProtection selectLockedCells="1" selectUnlockedCells="1"/>
  <mergeCells count="204">
    <mergeCell ref="B110:J110"/>
    <mergeCell ref="B111:J111"/>
    <mergeCell ref="B112:J112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1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J1" sqref="J1:J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79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16272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22824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17424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24408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1080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2160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360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504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14400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720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1440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2160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2880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3600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4320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5040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5760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6480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7200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7920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8640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9360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10080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10800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11520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12240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12960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13680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14400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360 до 3888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1152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360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3888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1080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3564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360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360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720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1080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1440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1800 до 14472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2160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216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540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10440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3888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6048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12060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14472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3888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2484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5328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7200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1800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6048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2844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12060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2844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1152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132" t="s">
        <v>113</v>
      </c>
      <c r="B76" s="76" t="s">
        <v>212</v>
      </c>
      <c r="C76" s="77"/>
      <c r="D76" s="77"/>
      <c r="E76" s="54"/>
      <c r="F76" s="67">
        <v>15120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177</v>
      </c>
      <c r="C77" s="77"/>
      <c r="D77" s="77"/>
      <c r="E77" s="54"/>
      <c r="F77" s="67">
        <v>5760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214</v>
      </c>
      <c r="C78" s="77"/>
      <c r="D78" s="77"/>
      <c r="E78" s="54"/>
      <c r="F78" s="67">
        <v>8640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215</v>
      </c>
      <c r="C79" s="77"/>
      <c r="D79" s="77"/>
      <c r="E79" s="54"/>
      <c r="F79" s="67">
        <v>17280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216</v>
      </c>
      <c r="C80" s="77"/>
      <c r="D80" s="77"/>
      <c r="E80" s="54"/>
      <c r="F80" s="93">
        <v>20736</v>
      </c>
      <c r="G80" s="94"/>
      <c r="H80" s="94"/>
      <c r="I80" s="95"/>
    </row>
    <row r="81" spans="1:9" ht="36" customHeight="1" x14ac:dyDescent="0.25">
      <c r="A81" s="132" t="s">
        <v>113</v>
      </c>
      <c r="B81" s="76" t="s">
        <v>217</v>
      </c>
      <c r="C81" s="77"/>
      <c r="D81" s="77"/>
      <c r="E81" s="54"/>
      <c r="F81" s="67">
        <v>5760</v>
      </c>
      <c r="G81" s="68"/>
      <c r="H81" s="68"/>
      <c r="I81" s="69"/>
    </row>
    <row r="82" spans="1:9" ht="36" customHeight="1" x14ac:dyDescent="0.25">
      <c r="A82" s="132" t="s">
        <v>113</v>
      </c>
      <c r="B82" s="76" t="s">
        <v>218</v>
      </c>
      <c r="C82" s="77"/>
      <c r="D82" s="77"/>
      <c r="E82" s="54"/>
      <c r="F82" s="67">
        <v>3600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219</v>
      </c>
      <c r="C83" s="77"/>
      <c r="D83" s="77"/>
      <c r="E83" s="54"/>
      <c r="F83" s="67">
        <v>7920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220</v>
      </c>
      <c r="C84" s="77"/>
      <c r="D84" s="77"/>
      <c r="E84" s="54"/>
      <c r="F84" s="67">
        <v>2880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221</v>
      </c>
      <c r="C85" s="77"/>
      <c r="D85" s="77"/>
      <c r="E85" s="54"/>
      <c r="F85" s="67">
        <v>17280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222</v>
      </c>
      <c r="C86" s="77"/>
      <c r="D86" s="77"/>
      <c r="E86" s="54"/>
      <c r="F86" s="67">
        <v>4320</v>
      </c>
      <c r="G86" s="68"/>
      <c r="H86" s="68"/>
      <c r="I86" s="69"/>
    </row>
    <row r="87" spans="1:9" ht="27" customHeight="1" thickBot="1" x14ac:dyDescent="0.3">
      <c r="B87" s="495" t="s">
        <v>187</v>
      </c>
      <c r="C87" s="496"/>
      <c r="D87" s="496"/>
      <c r="E87" s="497"/>
      <c r="F87" s="495"/>
      <c r="G87" s="496"/>
      <c r="H87" s="496"/>
      <c r="I87" s="497"/>
    </row>
    <row r="88" spans="1:9" ht="19.5" customHeight="1" thickBot="1" x14ac:dyDescent="0.3">
      <c r="B88" s="167" t="s">
        <v>188</v>
      </c>
      <c r="C88" s="168"/>
      <c r="D88" s="168"/>
      <c r="E88" s="169"/>
      <c r="F88" s="167"/>
      <c r="G88" s="168"/>
      <c r="H88" s="168"/>
      <c r="I88" s="169"/>
    </row>
    <row r="89" spans="1:9" ht="36" customHeight="1" x14ac:dyDescent="0.25">
      <c r="B89" s="30" t="s">
        <v>189</v>
      </c>
      <c r="C89" s="227"/>
      <c r="D89" s="227"/>
      <c r="E89" s="228"/>
      <c r="F89" s="182">
        <v>60</v>
      </c>
      <c r="G89" s="364"/>
      <c r="H89" s="364"/>
      <c r="I89" s="365"/>
    </row>
    <row r="90" spans="1:9" ht="36" customHeight="1" x14ac:dyDescent="0.25">
      <c r="B90" s="52" t="s">
        <v>190</v>
      </c>
      <c r="C90" s="96"/>
      <c r="D90" s="96"/>
      <c r="E90" s="97"/>
      <c r="F90" s="186">
        <v>60</v>
      </c>
      <c r="G90" s="237"/>
      <c r="H90" s="237"/>
      <c r="I90" s="238"/>
    </row>
    <row r="91" spans="1:9" ht="36" customHeight="1" thickBot="1" x14ac:dyDescent="0.3">
      <c r="B91" s="229" t="s">
        <v>191</v>
      </c>
      <c r="C91" s="230"/>
      <c r="D91" s="230"/>
      <c r="E91" s="231"/>
      <c r="F91" s="184">
        <v>120</v>
      </c>
      <c r="G91" s="378"/>
      <c r="H91" s="378"/>
      <c r="I91" s="379"/>
    </row>
    <row r="92" spans="1:9" ht="36" customHeight="1" thickBot="1" x14ac:dyDescent="0.3">
      <c r="A92" s="7"/>
      <c r="B92" s="18" t="s">
        <v>192</v>
      </c>
      <c r="C92" s="19"/>
      <c r="D92" s="19"/>
      <c r="E92" s="20"/>
      <c r="F92" s="205"/>
      <c r="G92" s="206"/>
      <c r="H92" s="206"/>
      <c r="I92" s="206"/>
    </row>
    <row r="93" spans="1:9" ht="36" customHeight="1" x14ac:dyDescent="0.25">
      <c r="A93" s="132" t="s">
        <v>111</v>
      </c>
      <c r="B93" s="76" t="s">
        <v>252</v>
      </c>
      <c r="C93" s="77"/>
      <c r="D93" s="77"/>
      <c r="E93" s="54"/>
      <c r="F93" s="67">
        <v>1080</v>
      </c>
      <c r="G93" s="68"/>
      <c r="H93" s="68"/>
      <c r="I93" s="69"/>
    </row>
    <row r="94" spans="1:9" ht="36" customHeight="1" x14ac:dyDescent="0.25">
      <c r="A94" s="132" t="s">
        <v>111</v>
      </c>
      <c r="B94" s="76" t="s">
        <v>194</v>
      </c>
      <c r="C94" s="77"/>
      <c r="D94" s="77"/>
      <c r="E94" s="54"/>
      <c r="F94" s="67">
        <v>1080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195</v>
      </c>
      <c r="C95" s="77"/>
      <c r="D95" s="77"/>
      <c r="E95" s="54"/>
      <c r="F95" s="67">
        <v>1080</v>
      </c>
      <c r="G95" s="68"/>
      <c r="H95" s="68"/>
      <c r="I95" s="69"/>
    </row>
    <row r="96" spans="1:9" ht="36" customHeight="1" x14ac:dyDescent="0.25">
      <c r="A96" s="132" t="s">
        <v>113</v>
      </c>
      <c r="B96" s="76" t="s">
        <v>224</v>
      </c>
      <c r="C96" s="77"/>
      <c r="D96" s="77"/>
      <c r="E96" s="54"/>
      <c r="F96" s="67">
        <v>2160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225</v>
      </c>
      <c r="C97" s="77"/>
      <c r="D97" s="77"/>
      <c r="E97" s="54"/>
      <c r="F97" s="67">
        <v>2160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226</v>
      </c>
      <c r="C98" s="77"/>
      <c r="D98" s="77"/>
      <c r="E98" s="54"/>
      <c r="F98" s="67">
        <v>2160</v>
      </c>
      <c r="G98" s="68"/>
      <c r="H98" s="68"/>
      <c r="I98" s="69"/>
    </row>
    <row r="99" spans="1:9" ht="36" customHeight="1" thickBot="1" x14ac:dyDescent="0.3">
      <c r="A99" s="7"/>
      <c r="B99" s="76" t="s">
        <v>199</v>
      </c>
      <c r="C99" s="77"/>
      <c r="D99" s="77"/>
      <c r="E99" s="54"/>
      <c r="F99" s="67">
        <v>1080</v>
      </c>
      <c r="G99" s="68"/>
      <c r="H99" s="68"/>
      <c r="I99" s="69"/>
    </row>
    <row r="100" spans="1:9" ht="54" customHeight="1" thickBot="1" x14ac:dyDescent="0.3">
      <c r="B100" s="18" t="s">
        <v>200</v>
      </c>
      <c r="C100" s="19"/>
      <c r="D100" s="19"/>
      <c r="E100" s="20"/>
      <c r="F100" s="110"/>
      <c r="G100" s="111"/>
      <c r="H100" s="111"/>
      <c r="I100" s="112"/>
    </row>
    <row r="101" spans="1:9" ht="36" customHeight="1" thickBot="1" x14ac:dyDescent="0.3">
      <c r="A101" s="7"/>
      <c r="B101" s="118" t="s">
        <v>188</v>
      </c>
      <c r="C101" s="119"/>
      <c r="D101" s="119"/>
      <c r="E101" s="119"/>
      <c r="F101" s="119"/>
      <c r="G101" s="119"/>
      <c r="H101" s="119"/>
      <c r="I101" s="119"/>
    </row>
    <row r="102" spans="1:9" ht="36" customHeight="1" x14ac:dyDescent="0.25">
      <c r="A102" s="7"/>
      <c r="B102" s="78" t="s">
        <v>201</v>
      </c>
      <c r="C102" s="79"/>
      <c r="D102" s="79"/>
      <c r="E102" s="36"/>
      <c r="F102" s="80">
        <v>90</v>
      </c>
      <c r="G102" s="81"/>
      <c r="H102" s="81"/>
      <c r="I102" s="81"/>
    </row>
    <row r="103" spans="1:9" ht="36" customHeight="1" x14ac:dyDescent="0.25">
      <c r="A103" s="7"/>
      <c r="B103" s="76" t="s">
        <v>202</v>
      </c>
      <c r="C103" s="77"/>
      <c r="D103" s="77"/>
      <c r="E103" s="54"/>
      <c r="F103" s="67">
        <v>45</v>
      </c>
      <c r="G103" s="68"/>
      <c r="H103" s="68"/>
      <c r="I103" s="68"/>
    </row>
    <row r="104" spans="1:9" ht="36" customHeight="1" x14ac:dyDescent="0.25">
      <c r="A104" s="7"/>
      <c r="B104" s="76" t="s">
        <v>203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204</v>
      </c>
      <c r="C105" s="77"/>
      <c r="D105" s="77"/>
      <c r="E105" s="54"/>
      <c r="F105" s="67">
        <v>90</v>
      </c>
      <c r="G105" s="68"/>
      <c r="H105" s="68"/>
      <c r="I105" s="68"/>
    </row>
    <row r="106" spans="1:9" ht="36" customHeight="1" thickBot="1" x14ac:dyDescent="0.3">
      <c r="A106" s="7"/>
      <c r="B106" s="76" t="s">
        <v>205</v>
      </c>
      <c r="C106" s="77"/>
      <c r="D106" s="77"/>
      <c r="E106" s="54"/>
      <c r="F106" s="67">
        <v>90</v>
      </c>
      <c r="G106" s="68"/>
      <c r="H106" s="68"/>
      <c r="I106" s="68"/>
    </row>
    <row r="107" spans="1:9" ht="24" thickBot="1" x14ac:dyDescent="0.3">
      <c r="B107" s="27"/>
      <c r="C107" s="38"/>
      <c r="D107" s="38"/>
      <c r="E107" s="39"/>
      <c r="F107" s="40"/>
      <c r="G107" s="41"/>
      <c r="H107" s="41"/>
      <c r="I107" s="42"/>
    </row>
    <row r="108" spans="1:9" ht="21" customHeight="1" x14ac:dyDescent="0.25">
      <c r="B108" s="124"/>
      <c r="C108" s="124"/>
      <c r="D108" s="124"/>
      <c r="E108" s="124"/>
      <c r="F108" s="124"/>
      <c r="G108" s="124"/>
      <c r="H108" s="124"/>
      <c r="I108" s="124"/>
    </row>
    <row r="109" spans="1:9" s="127" customFormat="1" ht="27" customHeight="1" x14ac:dyDescent="0.25">
      <c r="A109" s="7" t="s">
        <v>113</v>
      </c>
      <c r="B109" s="126" t="s">
        <v>363</v>
      </c>
      <c r="C109" s="126"/>
      <c r="D109" s="126"/>
      <c r="E109" s="126"/>
      <c r="F109" s="126"/>
      <c r="G109" s="126"/>
      <c r="H109" s="126"/>
      <c r="I109" s="126"/>
    </row>
    <row r="110" spans="1:9" s="129" customFormat="1" ht="45" customHeight="1" x14ac:dyDescent="0.25">
      <c r="A110" s="7"/>
      <c r="B110" s="128" t="s">
        <v>209</v>
      </c>
      <c r="C110" s="128"/>
      <c r="D110" s="128"/>
      <c r="E110" s="128"/>
      <c r="F110" s="128"/>
      <c r="G110" s="128"/>
      <c r="H110" s="128"/>
      <c r="I110" s="128"/>
    </row>
    <row r="111" spans="1:9" ht="21" customHeight="1" x14ac:dyDescent="0.25"/>
  </sheetData>
  <sheetProtection selectLockedCells="1" selectUnlockedCells="1"/>
  <mergeCells count="212">
    <mergeCell ref="B110:I110"/>
    <mergeCell ref="B106:E106"/>
    <mergeCell ref="F106:I106"/>
    <mergeCell ref="B107:E107"/>
    <mergeCell ref="F107:I107"/>
    <mergeCell ref="B108:I108"/>
    <mergeCell ref="B109:I109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I101"/>
    <mergeCell ref="B102:E102"/>
    <mergeCell ref="F102:I102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D1" zoomScale="60" zoomScaleNormal="60" workbookViewId="0">
      <pane ySplit="4" topLeftCell="A83" activePane="bottomLeft" state="frozen"/>
      <selection activeCell="B11" sqref="B11:E11"/>
      <selection pane="bottomLeft" activeCell="F85" sqref="F85:J85"/>
    </sheetView>
  </sheetViews>
  <sheetFormatPr defaultColWidth="9.140625" defaultRowHeight="12.75" outlineLevelRow="1" x14ac:dyDescent="0.25"/>
  <cols>
    <col min="1" max="1" width="31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33112.799999999996</v>
      </c>
      <c r="G8" s="33">
        <f>H8*1.1</f>
        <v>30353.4</v>
      </c>
      <c r="H8" s="33">
        <v>27594</v>
      </c>
      <c r="I8" s="33">
        <f>H8*0.75</f>
        <v>20695.5</v>
      </c>
      <c r="J8" s="33">
        <f>H8*0.5</f>
        <v>13797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46396.799999999996</v>
      </c>
      <c r="G9" s="37">
        <f>H9*1.1</f>
        <v>42530.400000000001</v>
      </c>
      <c r="H9" s="37">
        <v>38664</v>
      </c>
      <c r="I9" s="37">
        <f>H9*0.75</f>
        <v>28998</v>
      </c>
      <c r="J9" s="37">
        <f>H9*0.5</f>
        <v>19332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36028.799999999996</v>
      </c>
      <c r="G11" s="33">
        <f>H11*1.1</f>
        <v>33026.400000000001</v>
      </c>
      <c r="H11" s="33">
        <v>30024</v>
      </c>
      <c r="I11" s="33">
        <f>H11*0.75</f>
        <v>22518</v>
      </c>
      <c r="J11" s="33">
        <f>H11*0.5</f>
        <v>15012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50457.599999999999</v>
      </c>
      <c r="G12" s="37">
        <f>H12*1.1</f>
        <v>46252.800000000003</v>
      </c>
      <c r="H12" s="37">
        <v>42048</v>
      </c>
      <c r="I12" s="37">
        <f>H12*0.75</f>
        <v>31536</v>
      </c>
      <c r="J12" s="37">
        <f>H12*0.5</f>
        <v>21024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4968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1242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1800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3060 до 61200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3060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6120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9180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12240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15300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18360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21420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24480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27540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30600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33660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36720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39780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42840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45900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48960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52020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55080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58140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61200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414 до 10764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5796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414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10349.999999999998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4140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9935.9999999999982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1656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1656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3312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4968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10764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3528 до 42228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8280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828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2070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18216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11178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14076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35190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42228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12420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28152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15732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37673.999999999993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3528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12420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8280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37673.999999999993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10368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6228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18648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20700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25920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15840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20160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49680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59616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18000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39600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22320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53280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69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69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138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20908.8</v>
      </c>
      <c r="G94" s="212">
        <f>H94*1.1</f>
        <v>19166.400000000001</v>
      </c>
      <c r="H94" s="212">
        <v>17424</v>
      </c>
      <c r="I94" s="212">
        <f>H94*0.75</f>
        <v>13068</v>
      </c>
      <c r="J94" s="213">
        <f>H94*0.5</f>
        <v>8712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17388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2070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29376</v>
      </c>
      <c r="G97" s="212">
        <f>H97*1.1</f>
        <v>26928.000000000004</v>
      </c>
      <c r="H97" s="212">
        <v>24480</v>
      </c>
      <c r="I97" s="212">
        <f>H97*0.75</f>
        <v>18360</v>
      </c>
      <c r="J97" s="213">
        <f>H97*0.5</f>
        <v>12240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24480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3600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23371.200000000001</v>
      </c>
      <c r="G100" s="117">
        <f>H100*1.1</f>
        <v>21423.600000000002</v>
      </c>
      <c r="H100" s="117">
        <v>19476</v>
      </c>
      <c r="I100" s="117">
        <f>H100*0.75</f>
        <v>14607</v>
      </c>
      <c r="J100" s="117">
        <f>H100*0.5</f>
        <v>9738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105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51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51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105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105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39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42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56073.599999999999</v>
      </c>
      <c r="G8" s="33">
        <f>H8*1.1</f>
        <v>51400.800000000003</v>
      </c>
      <c r="H8" s="33">
        <v>46728</v>
      </c>
      <c r="I8" s="33">
        <f>H8*0.75</f>
        <v>35046</v>
      </c>
      <c r="J8" s="33">
        <f>H8*0.5</f>
        <v>23364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78537.599999999991</v>
      </c>
      <c r="G9" s="37">
        <f>H9*1.1</f>
        <v>71992.800000000003</v>
      </c>
      <c r="H9" s="37">
        <v>65448</v>
      </c>
      <c r="I9" s="37">
        <f>H9*0.75</f>
        <v>49086</v>
      </c>
      <c r="J9" s="37">
        <f>H9*0.5</f>
        <v>32724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61689.599999999999</v>
      </c>
      <c r="G11" s="33">
        <f>H11*1.1</f>
        <v>56548.800000000003</v>
      </c>
      <c r="H11" s="33">
        <v>51408</v>
      </c>
      <c r="I11" s="33">
        <f>H11*0.75</f>
        <v>38556</v>
      </c>
      <c r="J11" s="33">
        <f>H11*0.5</f>
        <v>25704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86400</v>
      </c>
      <c r="G12" s="37">
        <f>H12*1.1</f>
        <v>79200</v>
      </c>
      <c r="H12" s="37">
        <v>72000</v>
      </c>
      <c r="I12" s="37">
        <f>H12*0.75</f>
        <v>54000</v>
      </c>
      <c r="J12" s="37">
        <f>H12*0.5</f>
        <v>36000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12744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18000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1728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2448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4644 до 92880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4644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9288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13932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18576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23220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27864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32508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37152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41796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46440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51084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55728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60372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65016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69660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74304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78948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83592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88236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92880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2160 до 48420</v>
      </c>
      <c r="G41" s="74"/>
      <c r="H41" s="74"/>
      <c r="I41" s="74"/>
      <c r="J41" s="75"/>
    </row>
    <row r="42" spans="1:10" ht="36" customHeight="1" x14ac:dyDescent="0.25">
      <c r="A42" s="7"/>
      <c r="B42" s="78" t="s">
        <v>143</v>
      </c>
      <c r="C42" s="79"/>
      <c r="D42" s="79"/>
      <c r="E42" s="36"/>
      <c r="F42" s="67">
        <v>4662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2988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48420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3852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11052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2160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2160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4320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6480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8496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4276,8 до 51480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21600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2160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5400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14472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17496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21672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42894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51480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21672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14472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21672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12960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4276.7999999999993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15300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10188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42894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25920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4644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22356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20880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25200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30960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60480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72576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30960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20880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30960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6480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60480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36720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18878.399999999998</v>
      </c>
      <c r="G94" s="212">
        <f>H94*1.1</f>
        <v>17305.2</v>
      </c>
      <c r="H94" s="212">
        <v>15732</v>
      </c>
      <c r="I94" s="212">
        <f>H94*0.75</f>
        <v>11799</v>
      </c>
      <c r="J94" s="213">
        <f>H94*0.5</f>
        <v>7866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11484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5094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26784</v>
      </c>
      <c r="G97" s="212">
        <f>H97*1.1</f>
        <v>24552.000000000004</v>
      </c>
      <c r="H97" s="212">
        <v>22320</v>
      </c>
      <c r="I97" s="212">
        <f>H97*0.75</f>
        <v>16740</v>
      </c>
      <c r="J97" s="213">
        <f>H97*0.5</f>
        <v>11160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16560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7200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4"/>
      <c r="F100" s="237">
        <v>15732</v>
      </c>
      <c r="G100" s="237"/>
      <c r="H100" s="237"/>
      <c r="I100" s="237"/>
      <c r="J100" s="238"/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08:E108"/>
    <mergeCell ref="F108:J108"/>
    <mergeCell ref="B110:J110"/>
    <mergeCell ref="B111:J111"/>
    <mergeCell ref="B112:J112"/>
    <mergeCell ref="B113:J113"/>
    <mergeCell ref="B105:E105"/>
    <mergeCell ref="F105:J105"/>
    <mergeCell ref="B106:E106"/>
    <mergeCell ref="F106:J106"/>
    <mergeCell ref="B107:E107"/>
    <mergeCell ref="F107:J107"/>
    <mergeCell ref="B101:E101"/>
    <mergeCell ref="F101:J101"/>
    <mergeCell ref="B102:J102"/>
    <mergeCell ref="B103:E103"/>
    <mergeCell ref="F103:J103"/>
    <mergeCell ref="B104:E104"/>
    <mergeCell ref="F104:J104"/>
    <mergeCell ref="B98:E98"/>
    <mergeCell ref="F98:J98"/>
    <mergeCell ref="B99:E99"/>
    <mergeCell ref="F99:J99"/>
    <mergeCell ref="B100:E100"/>
    <mergeCell ref="F100:J100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0" zoomScaleNormal="60" workbookViewId="0">
      <pane ySplit="4" topLeftCell="A45" activePane="bottomLeft" state="frozen"/>
      <selection activeCell="B11" sqref="B11:E11"/>
      <selection pane="bottomLeft" activeCell="F53" sqref="F53:J53"/>
    </sheetView>
  </sheetViews>
  <sheetFormatPr defaultColWidth="9.140625" defaultRowHeight="12.75" outlineLevelRow="1" x14ac:dyDescent="0.25"/>
  <cols>
    <col min="1" max="1" width="32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66960</v>
      </c>
      <c r="G8" s="33">
        <f>H8*1.1</f>
        <v>61380.000000000007</v>
      </c>
      <c r="H8" s="33">
        <v>55800</v>
      </c>
      <c r="I8" s="33">
        <f>H8*0.75</f>
        <v>41850</v>
      </c>
      <c r="J8" s="33">
        <f>H8*0.5</f>
        <v>27900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93830.399999999994</v>
      </c>
      <c r="G9" s="37">
        <f>H9*1.1</f>
        <v>86011.200000000012</v>
      </c>
      <c r="H9" s="37">
        <v>78192</v>
      </c>
      <c r="I9" s="37">
        <f>H9*0.75</f>
        <v>58644</v>
      </c>
      <c r="J9" s="37">
        <f>H9*0.5</f>
        <v>39096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79920</v>
      </c>
      <c r="G11" s="33">
        <f>H11*1.1</f>
        <v>73260</v>
      </c>
      <c r="H11" s="33">
        <v>66600</v>
      </c>
      <c r="I11" s="33">
        <f>H11*0.75</f>
        <v>49950</v>
      </c>
      <c r="J11" s="33">
        <f>H11*0.5</f>
        <v>33300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111974.39999999999</v>
      </c>
      <c r="G12" s="37">
        <f>H12*1.1</f>
        <v>102643.20000000001</v>
      </c>
      <c r="H12" s="37">
        <v>93312</v>
      </c>
      <c r="I12" s="37">
        <f>H12*0.75</f>
        <v>69984</v>
      </c>
      <c r="J12" s="37">
        <f>H12*0.5</f>
        <v>46656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12960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18720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10080 до 201600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10080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20160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30240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40320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50400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60480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70560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80640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90720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100800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110880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120960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131040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141120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151200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161280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171360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181440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191520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201600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2880 до 61200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2880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4320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61200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8640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17280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2880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2880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5760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8640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18720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6120 до 108000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17280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1728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8640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27360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21600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36000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43200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13680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19440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26640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108000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6120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21600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14400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39600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18000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10800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21600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36000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38880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30240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50400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60480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20160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27360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37440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8640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56160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25920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30240</v>
      </c>
      <c r="G94" s="212">
        <f>H94*1.1</f>
        <v>27720.000000000004</v>
      </c>
      <c r="H94" s="212">
        <v>25200</v>
      </c>
      <c r="I94" s="212">
        <f>H94*0.75</f>
        <v>18900</v>
      </c>
      <c r="J94" s="213">
        <f>H94*0.5</f>
        <v>12600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43200</v>
      </c>
      <c r="G97" s="212">
        <f>H97*1.1</f>
        <v>39600</v>
      </c>
      <c r="H97" s="212">
        <v>36000</v>
      </c>
      <c r="I97" s="212">
        <f>H97*0.75</f>
        <v>27000</v>
      </c>
      <c r="J97" s="213">
        <f>H97*0.5</f>
        <v>18000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14400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29376</v>
      </c>
      <c r="G100" s="117">
        <f>H100*1.1</f>
        <v>26928.000000000004</v>
      </c>
      <c r="H100" s="117">
        <v>24480</v>
      </c>
      <c r="I100" s="117">
        <f>H100*0.75</f>
        <v>18360</v>
      </c>
      <c r="J100" s="117">
        <f>H100*0.5</f>
        <v>12240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4" firstPageNumber="0" fitToHeight="50" orientation="portrait" r:id="rId1"/>
  <headerFooter alignWithMargins="0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64"/>
  <sheetViews>
    <sheetView view="pageBreakPreview" topLeftCell="B1" zoomScale="50" zoomScaleNormal="60" zoomScaleSheetLayoutView="50" workbookViewId="0">
      <pane ySplit="4" topLeftCell="A71" activePane="bottomLeft" state="frozen"/>
      <selection activeCell="B11" sqref="B11:E11"/>
      <selection pane="bottomLeft" activeCell="A81" sqref="A81:XFD82"/>
    </sheetView>
  </sheetViews>
  <sheetFormatPr defaultColWidth="9.140625" defaultRowHeight="12.75" outlineLevelRow="1" x14ac:dyDescent="0.25"/>
  <cols>
    <col min="1" max="1" width="37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1.5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65534.399999999994</v>
      </c>
      <c r="G9" s="33">
        <f>H9*1.1</f>
        <v>60073.200000000004</v>
      </c>
      <c r="H9" s="33">
        <v>54612</v>
      </c>
      <c r="I9" s="33">
        <f>H9*0.75</f>
        <v>40959</v>
      </c>
      <c r="J9" s="33">
        <f>H9*0.5</f>
        <v>27306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91756.800000000003</v>
      </c>
      <c r="G10" s="37">
        <f>H10*1.1</f>
        <v>84110.400000000009</v>
      </c>
      <c r="H10" s="37">
        <v>76464</v>
      </c>
      <c r="I10" s="37">
        <f>H10*0.75</f>
        <v>57348</v>
      </c>
      <c r="J10" s="37">
        <f>H10*0.5</f>
        <v>38232</v>
      </c>
    </row>
    <row r="11" spans="1:10" ht="36" customHeight="1" thickBot="1" x14ac:dyDescent="0.3">
      <c r="A11" s="7"/>
      <c r="B11" s="27"/>
      <c r="C11" s="38"/>
      <c r="D11" s="38"/>
      <c r="E11" s="39"/>
      <c r="F11" s="40" t="s">
        <v>256</v>
      </c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75988.800000000003</v>
      </c>
      <c r="G12" s="33">
        <f>H12*1.1</f>
        <v>69656.400000000009</v>
      </c>
      <c r="H12" s="33">
        <v>63324</v>
      </c>
      <c r="I12" s="33">
        <f>H12*0.75</f>
        <v>47493</v>
      </c>
      <c r="J12" s="33">
        <f>H12*0.5</f>
        <v>31662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106444.8</v>
      </c>
      <c r="G13" s="37">
        <f>H13*1.1</f>
        <v>97574.400000000009</v>
      </c>
      <c r="H13" s="37">
        <v>88704</v>
      </c>
      <c r="I13" s="37">
        <f>H13*0.75</f>
        <v>66528</v>
      </c>
      <c r="J13" s="37">
        <f>H13*0.5</f>
        <v>44352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13140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69">
        <v>18720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1080</v>
      </c>
      <c r="G18" s="44"/>
      <c r="H18" s="44"/>
      <c r="I18" s="44"/>
      <c r="J18" s="45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02">
        <v>1512</v>
      </c>
      <c r="G19" s="94"/>
      <c r="H19" s="94"/>
      <c r="I19" s="94"/>
      <c r="J19" s="95"/>
    </row>
    <row r="20" spans="1:10" ht="30" customHeight="1" thickBot="1" x14ac:dyDescent="0.3">
      <c r="A20" s="311" t="s">
        <v>256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"&amp;MIN(F22:F41)&amp;" до "&amp;MAX(F22:F41)</f>
        <v>Цена от 12600 до 132300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12600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18900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25200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31500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37800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44100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50400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56700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63000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69300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75600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81900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88200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94500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100800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107100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113400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119700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126000</v>
      </c>
      <c r="G40" s="68"/>
      <c r="H40" s="68"/>
      <c r="I40" s="68"/>
      <c r="J40" s="69"/>
    </row>
    <row r="41" spans="1:10" ht="36" customHeight="1" outlineLevel="1" thickBot="1" x14ac:dyDescent="0.3">
      <c r="A41" s="7"/>
      <c r="B41" s="52" t="s">
        <v>141</v>
      </c>
      <c r="C41" s="53"/>
      <c r="D41" s="53"/>
      <c r="E41" s="54"/>
      <c r="F41" s="67">
        <v>132300</v>
      </c>
      <c r="G41" s="68"/>
      <c r="H41" s="68"/>
      <c r="I41" s="68"/>
      <c r="J41" s="69"/>
    </row>
    <row r="42" spans="1:10" ht="30" customHeight="1" thickBot="1" x14ac:dyDescent="0.4">
      <c r="A42" s="361" t="s">
        <v>267</v>
      </c>
      <c r="B42" s="362"/>
      <c r="C42" s="363"/>
      <c r="D42" s="363"/>
      <c r="E42" s="363"/>
      <c r="F42" s="177" t="s">
        <v>267</v>
      </c>
      <c r="G42" s="203"/>
      <c r="H42" s="203"/>
      <c r="I42" s="203"/>
      <c r="J42" s="204"/>
    </row>
    <row r="43" spans="1:10" ht="36" customHeight="1" thickBot="1" x14ac:dyDescent="0.3">
      <c r="A43" s="7" t="s">
        <v>111</v>
      </c>
      <c r="B43" s="30" t="s">
        <v>268</v>
      </c>
      <c r="C43" s="31"/>
      <c r="D43" s="31"/>
      <c r="E43" s="32"/>
      <c r="F43" s="33">
        <f>H43*1.2</f>
        <v>65534.399999999994</v>
      </c>
      <c r="G43" s="33">
        <f>H43*1.1</f>
        <v>60073.200000000004</v>
      </c>
      <c r="H43" s="33">
        <v>54612</v>
      </c>
      <c r="I43" s="33">
        <f>H43*0.75</f>
        <v>40959</v>
      </c>
      <c r="J43" s="33">
        <f>H43*0.5</f>
        <v>27306</v>
      </c>
    </row>
    <row r="44" spans="1:10" ht="34.5" customHeight="1" thickBot="1" x14ac:dyDescent="0.3">
      <c r="A44" s="7"/>
      <c r="B44" s="27"/>
      <c r="C44" s="38"/>
      <c r="D44" s="38"/>
      <c r="E44" s="39"/>
      <c r="F44" s="177" t="s">
        <v>267</v>
      </c>
      <c r="G44" s="203"/>
      <c r="H44" s="203"/>
      <c r="I44" s="203"/>
      <c r="J44" s="204"/>
    </row>
    <row r="45" spans="1:10" ht="36" customHeight="1" thickBot="1" x14ac:dyDescent="0.3">
      <c r="A45" s="7" t="s">
        <v>111</v>
      </c>
      <c r="B45" s="30" t="s">
        <v>269</v>
      </c>
      <c r="C45" s="31"/>
      <c r="D45" s="31"/>
      <c r="E45" s="32"/>
      <c r="F45" s="33">
        <f>H45*1.2</f>
        <v>75988.800000000003</v>
      </c>
      <c r="G45" s="33">
        <f>H45*1.1</f>
        <v>69656.400000000009</v>
      </c>
      <c r="H45" s="33">
        <v>63324</v>
      </c>
      <c r="I45" s="33">
        <f>H45*0.75</f>
        <v>47493</v>
      </c>
      <c r="J45" s="33">
        <f>H45*0.5</f>
        <v>31662</v>
      </c>
    </row>
    <row r="46" spans="1:10" ht="24" customHeight="1" thickBot="1" x14ac:dyDescent="0.3">
      <c r="A46" s="7"/>
      <c r="B46" s="27"/>
      <c r="C46" s="28"/>
      <c r="D46" s="28"/>
      <c r="E46" s="29"/>
      <c r="F46" s="177" t="s">
        <v>267</v>
      </c>
      <c r="G46" s="203"/>
      <c r="H46" s="203"/>
      <c r="I46" s="203"/>
      <c r="J46" s="204"/>
    </row>
    <row r="47" spans="1:10" ht="36" customHeight="1" thickBot="1" x14ac:dyDescent="0.3">
      <c r="A47" s="7" t="s">
        <v>111</v>
      </c>
      <c r="B47" s="52" t="s">
        <v>270</v>
      </c>
      <c r="C47" s="53"/>
      <c r="D47" s="53"/>
      <c r="E47" s="54"/>
      <c r="F47" s="182">
        <v>1080</v>
      </c>
      <c r="G47" s="364"/>
      <c r="H47" s="364"/>
      <c r="I47" s="364"/>
      <c r="J47" s="365"/>
    </row>
    <row r="48" spans="1:10" ht="30" customHeight="1" thickBot="1" x14ac:dyDescent="0.3">
      <c r="A48" s="177"/>
      <c r="B48" s="203"/>
      <c r="C48" s="203"/>
      <c r="D48" s="203"/>
      <c r="E48" s="204"/>
      <c r="F48" s="177" t="s">
        <v>267</v>
      </c>
      <c r="G48" s="203"/>
      <c r="H48" s="203"/>
      <c r="I48" s="203"/>
      <c r="J48" s="204"/>
    </row>
    <row r="49" spans="1:10" ht="36" customHeight="1" thickBot="1" x14ac:dyDescent="0.3">
      <c r="A49" s="7"/>
      <c r="B49" s="61" t="s">
        <v>121</v>
      </c>
      <c r="C49" s="62"/>
      <c r="D49" s="62"/>
      <c r="E49" s="63"/>
      <c r="F49" s="366" t="str">
        <f>"Цена от "&amp;MIN(F50:F71)&amp;" до "&amp;MAX(F50:F71)</f>
        <v>Цена от 8280 до 132300</v>
      </c>
      <c r="G49" s="367"/>
      <c r="H49" s="367"/>
      <c r="I49" s="367"/>
      <c r="J49" s="368"/>
    </row>
    <row r="50" spans="1:10" ht="36" customHeight="1" outlineLevel="1" x14ac:dyDescent="0.25">
      <c r="A50" s="7"/>
      <c r="B50" s="52" t="s">
        <v>271</v>
      </c>
      <c r="C50" s="53"/>
      <c r="D50" s="53"/>
      <c r="E50" s="53"/>
      <c r="F50" s="143">
        <v>12600</v>
      </c>
      <c r="G50" s="144"/>
      <c r="H50" s="144"/>
      <c r="I50" s="144"/>
      <c r="J50" s="145"/>
    </row>
    <row r="51" spans="1:10" ht="36" customHeight="1" outlineLevel="1" x14ac:dyDescent="0.25">
      <c r="A51" s="7"/>
      <c r="B51" s="52" t="s">
        <v>272</v>
      </c>
      <c r="C51" s="53"/>
      <c r="D51" s="53"/>
      <c r="E51" s="53"/>
      <c r="F51" s="58">
        <v>18900</v>
      </c>
      <c r="G51" s="59"/>
      <c r="H51" s="59"/>
      <c r="I51" s="59"/>
      <c r="J51" s="60"/>
    </row>
    <row r="52" spans="1:10" ht="36" customHeight="1" outlineLevel="1" x14ac:dyDescent="0.25">
      <c r="A52" s="7"/>
      <c r="B52" s="52" t="s">
        <v>273</v>
      </c>
      <c r="C52" s="53"/>
      <c r="D52" s="53"/>
      <c r="E52" s="53"/>
      <c r="F52" s="58">
        <v>25200</v>
      </c>
      <c r="G52" s="59"/>
      <c r="H52" s="59"/>
      <c r="I52" s="59"/>
      <c r="J52" s="60"/>
    </row>
    <row r="53" spans="1:10" ht="36" customHeight="1" outlineLevel="1" x14ac:dyDescent="0.25">
      <c r="A53" s="7"/>
      <c r="B53" s="52" t="s">
        <v>274</v>
      </c>
      <c r="C53" s="53"/>
      <c r="D53" s="53"/>
      <c r="E53" s="53"/>
      <c r="F53" s="58">
        <v>31500</v>
      </c>
      <c r="G53" s="59"/>
      <c r="H53" s="59"/>
      <c r="I53" s="59"/>
      <c r="J53" s="60"/>
    </row>
    <row r="54" spans="1:10" ht="36" customHeight="1" outlineLevel="1" x14ac:dyDescent="0.25">
      <c r="A54" s="7"/>
      <c r="B54" s="52" t="s">
        <v>275</v>
      </c>
      <c r="C54" s="53"/>
      <c r="D54" s="53"/>
      <c r="E54" s="53"/>
      <c r="F54" s="58">
        <v>37800</v>
      </c>
      <c r="G54" s="59"/>
      <c r="H54" s="59"/>
      <c r="I54" s="59"/>
      <c r="J54" s="60"/>
    </row>
    <row r="55" spans="1:10" ht="36" customHeight="1" outlineLevel="1" x14ac:dyDescent="0.25">
      <c r="A55" s="7"/>
      <c r="B55" s="52" t="s">
        <v>276</v>
      </c>
      <c r="C55" s="53"/>
      <c r="D55" s="53"/>
      <c r="E55" s="53"/>
      <c r="F55" s="58">
        <v>44100</v>
      </c>
      <c r="G55" s="59"/>
      <c r="H55" s="59"/>
      <c r="I55" s="59"/>
      <c r="J55" s="60"/>
    </row>
    <row r="56" spans="1:10" ht="36" customHeight="1" outlineLevel="1" x14ac:dyDescent="0.25">
      <c r="A56" s="7"/>
      <c r="B56" s="52" t="s">
        <v>277</v>
      </c>
      <c r="C56" s="53"/>
      <c r="D56" s="53"/>
      <c r="E56" s="53"/>
      <c r="F56" s="58">
        <v>50400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278</v>
      </c>
      <c r="C57" s="53"/>
      <c r="D57" s="53"/>
      <c r="E57" s="53"/>
      <c r="F57" s="58">
        <v>56700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279</v>
      </c>
      <c r="C58" s="53"/>
      <c r="D58" s="53"/>
      <c r="E58" s="53"/>
      <c r="F58" s="58">
        <v>63000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280</v>
      </c>
      <c r="C59" s="53"/>
      <c r="D59" s="53"/>
      <c r="E59" s="53"/>
      <c r="F59" s="58">
        <v>69300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281</v>
      </c>
      <c r="C60" s="53"/>
      <c r="D60" s="53"/>
      <c r="E60" s="53"/>
      <c r="F60" s="58">
        <v>75600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282</v>
      </c>
      <c r="C61" s="53"/>
      <c r="D61" s="53"/>
      <c r="E61" s="53"/>
      <c r="F61" s="58">
        <v>81900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283</v>
      </c>
      <c r="C62" s="53"/>
      <c r="D62" s="53"/>
      <c r="E62" s="53"/>
      <c r="F62" s="58">
        <v>88200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284</v>
      </c>
      <c r="C63" s="53"/>
      <c r="D63" s="53"/>
      <c r="E63" s="53"/>
      <c r="F63" s="58">
        <v>94500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285</v>
      </c>
      <c r="C64" s="53"/>
      <c r="D64" s="53"/>
      <c r="E64" s="53"/>
      <c r="F64" s="58">
        <v>100800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286</v>
      </c>
      <c r="C65" s="53"/>
      <c r="D65" s="53"/>
      <c r="E65" s="53"/>
      <c r="F65" s="58">
        <v>107100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287</v>
      </c>
      <c r="C66" s="53"/>
      <c r="D66" s="53"/>
      <c r="E66" s="53"/>
      <c r="F66" s="58">
        <v>113400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288</v>
      </c>
      <c r="C67" s="53"/>
      <c r="D67" s="53"/>
      <c r="E67" s="53"/>
      <c r="F67" s="58">
        <v>119700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289</v>
      </c>
      <c r="C68" s="53"/>
      <c r="D68" s="53"/>
      <c r="E68" s="53"/>
      <c r="F68" s="58">
        <v>126000</v>
      </c>
      <c r="G68" s="59"/>
      <c r="H68" s="59"/>
      <c r="I68" s="59"/>
      <c r="J68" s="60"/>
    </row>
    <row r="69" spans="1:10" ht="36" customHeight="1" outlineLevel="1" thickBot="1" x14ac:dyDescent="0.3">
      <c r="A69" s="7"/>
      <c r="B69" s="52" t="s">
        <v>290</v>
      </c>
      <c r="C69" s="53"/>
      <c r="D69" s="53"/>
      <c r="E69" s="53"/>
      <c r="F69" s="369">
        <v>132300</v>
      </c>
      <c r="G69" s="153"/>
      <c r="H69" s="153"/>
      <c r="I69" s="153"/>
      <c r="J69" s="154"/>
    </row>
    <row r="70" spans="1:10" ht="36" customHeight="1" thickBot="1" x14ac:dyDescent="0.3">
      <c r="A70" s="7"/>
      <c r="B70" s="70" t="s">
        <v>142</v>
      </c>
      <c r="C70" s="71"/>
      <c r="D70" s="71"/>
      <c r="E70" s="72"/>
      <c r="F70" s="64" t="str">
        <f>"Цена от "&amp;MIN(F71:F80)&amp;" до "&amp;MAX(F71:F80)</f>
        <v>Цена от 2340 до 56340</v>
      </c>
      <c r="G70" s="65"/>
      <c r="H70" s="65"/>
      <c r="I70" s="65"/>
      <c r="J70" s="66"/>
    </row>
    <row r="71" spans="1:10" ht="36" customHeight="1" x14ac:dyDescent="0.25">
      <c r="A71" s="7"/>
      <c r="B71" s="76" t="s">
        <v>143</v>
      </c>
      <c r="C71" s="77"/>
      <c r="D71" s="77"/>
      <c r="E71" s="54"/>
      <c r="F71" s="67">
        <v>8280</v>
      </c>
      <c r="G71" s="68"/>
      <c r="H71" s="68"/>
      <c r="I71" s="68"/>
      <c r="J71" s="69"/>
    </row>
    <row r="72" spans="1:10" ht="36" customHeight="1" x14ac:dyDescent="0.25">
      <c r="A72" s="7"/>
      <c r="B72" s="76" t="s">
        <v>210</v>
      </c>
      <c r="C72" s="77"/>
      <c r="D72" s="77"/>
      <c r="E72" s="54"/>
      <c r="F72" s="67">
        <v>5040</v>
      </c>
      <c r="G72" s="68"/>
      <c r="H72" s="68"/>
      <c r="I72" s="68"/>
      <c r="J72" s="69"/>
    </row>
    <row r="73" spans="1:10" ht="36" customHeight="1" x14ac:dyDescent="0.25">
      <c r="A73" s="7"/>
      <c r="B73" s="78" t="s">
        <v>145</v>
      </c>
      <c r="C73" s="79"/>
      <c r="D73" s="79"/>
      <c r="E73" s="36"/>
      <c r="F73" s="80">
        <v>56340</v>
      </c>
      <c r="G73" s="81"/>
      <c r="H73" s="81"/>
      <c r="I73" s="81"/>
      <c r="J73" s="82"/>
    </row>
    <row r="74" spans="1:10" ht="36" customHeight="1" x14ac:dyDescent="0.25">
      <c r="A74" s="7"/>
      <c r="B74" s="76" t="s">
        <v>146</v>
      </c>
      <c r="C74" s="77"/>
      <c r="D74" s="77"/>
      <c r="E74" s="54"/>
      <c r="F74" s="67">
        <v>13140</v>
      </c>
      <c r="G74" s="68"/>
      <c r="H74" s="68"/>
      <c r="I74" s="68"/>
      <c r="J74" s="69"/>
    </row>
    <row r="75" spans="1:10" ht="36" customHeight="1" x14ac:dyDescent="0.25">
      <c r="A75" s="7"/>
      <c r="B75" s="76" t="s">
        <v>147</v>
      </c>
      <c r="C75" s="77"/>
      <c r="D75" s="77"/>
      <c r="E75" s="54"/>
      <c r="F75" s="67">
        <v>34740</v>
      </c>
      <c r="G75" s="68"/>
      <c r="H75" s="68"/>
      <c r="I75" s="68"/>
      <c r="J75" s="69"/>
    </row>
    <row r="76" spans="1:10" ht="36" customHeight="1" x14ac:dyDescent="0.25">
      <c r="A76" s="7"/>
      <c r="B76" s="76" t="s">
        <v>148</v>
      </c>
      <c r="C76" s="77"/>
      <c r="D76" s="77"/>
      <c r="E76" s="54"/>
      <c r="F76" s="67">
        <v>2340</v>
      </c>
      <c r="G76" s="68"/>
      <c r="H76" s="68"/>
      <c r="I76" s="68"/>
      <c r="J76" s="69"/>
    </row>
    <row r="77" spans="1:10" ht="36" customHeight="1" x14ac:dyDescent="0.25">
      <c r="A77" s="7"/>
      <c r="B77" s="76" t="s">
        <v>149</v>
      </c>
      <c r="C77" s="77"/>
      <c r="D77" s="77"/>
      <c r="E77" s="54"/>
      <c r="F77" s="67">
        <v>2340</v>
      </c>
      <c r="G77" s="68"/>
      <c r="H77" s="68"/>
      <c r="I77" s="68"/>
      <c r="J77" s="69"/>
    </row>
    <row r="78" spans="1:10" ht="36" customHeight="1" x14ac:dyDescent="0.25">
      <c r="A78" s="7"/>
      <c r="B78" s="76" t="s">
        <v>150</v>
      </c>
      <c r="C78" s="77"/>
      <c r="D78" s="77"/>
      <c r="E78" s="54"/>
      <c r="F78" s="67">
        <v>4680</v>
      </c>
      <c r="G78" s="68"/>
      <c r="H78" s="68"/>
      <c r="I78" s="68"/>
      <c r="J78" s="69"/>
    </row>
    <row r="79" spans="1:10" ht="36" customHeight="1" x14ac:dyDescent="0.25">
      <c r="A79" s="7"/>
      <c r="B79" s="76" t="s">
        <v>151</v>
      </c>
      <c r="C79" s="77"/>
      <c r="D79" s="77"/>
      <c r="E79" s="54"/>
      <c r="F79" s="67">
        <v>7020</v>
      </c>
      <c r="G79" s="68"/>
      <c r="H79" s="68"/>
      <c r="I79" s="68"/>
      <c r="J79" s="69"/>
    </row>
    <row r="80" spans="1:10" ht="36" customHeight="1" thickBot="1" x14ac:dyDescent="0.3">
      <c r="A80" s="7"/>
      <c r="B80" s="76" t="s">
        <v>152</v>
      </c>
      <c r="C80" s="77"/>
      <c r="D80" s="77"/>
      <c r="E80" s="54"/>
      <c r="F80" s="67">
        <v>41940</v>
      </c>
      <c r="G80" s="68"/>
      <c r="H80" s="68"/>
      <c r="I80" s="68"/>
      <c r="J80" s="69"/>
    </row>
    <row r="81" spans="1:10" ht="21.75" customHeight="1" thickBot="1" x14ac:dyDescent="0.3">
      <c r="A81" s="7"/>
      <c r="B81" s="27"/>
      <c r="C81" s="38"/>
      <c r="D81" s="38"/>
      <c r="E81" s="39"/>
      <c r="F81" s="40" t="s">
        <v>153</v>
      </c>
      <c r="G81" s="41"/>
      <c r="H81" s="41"/>
      <c r="I81" s="41"/>
      <c r="J81" s="42"/>
    </row>
    <row r="82" spans="1:10" ht="36" customHeight="1" thickBot="1" x14ac:dyDescent="0.3">
      <c r="A82" s="7"/>
      <c r="B82" s="76" t="s">
        <v>154</v>
      </c>
      <c r="C82" s="77"/>
      <c r="D82" s="77"/>
      <c r="E82" s="54"/>
      <c r="F82" s="67">
        <v>180</v>
      </c>
      <c r="G82" s="68"/>
      <c r="H82" s="68"/>
      <c r="I82" s="68"/>
      <c r="J82" s="69"/>
    </row>
    <row r="83" spans="1:10" ht="54" customHeight="1" thickBot="1" x14ac:dyDescent="0.3">
      <c r="A83" s="7"/>
      <c r="B83" s="194" t="s">
        <v>211</v>
      </c>
      <c r="C83" s="195"/>
      <c r="D83" s="195"/>
      <c r="E83" s="196"/>
      <c r="F83" s="205" t="str">
        <f>"Цена от "&amp;MIN(F85,F89:F102)&amp;" до "&amp;MAX(F85,F89:F102)</f>
        <v>Цена от 3240 до 787140</v>
      </c>
      <c r="G83" s="206"/>
      <c r="H83" s="206"/>
      <c r="I83" s="206"/>
      <c r="J83" s="207"/>
    </row>
    <row r="84" spans="1:10" ht="24" customHeight="1" thickBot="1" x14ac:dyDescent="0.3">
      <c r="A84" s="7"/>
      <c r="B84" s="27"/>
      <c r="C84" s="38"/>
      <c r="D84" s="38"/>
      <c r="E84" s="39"/>
      <c r="F84" s="40"/>
      <c r="G84" s="41"/>
      <c r="H84" s="41"/>
      <c r="I84" s="41"/>
      <c r="J84" s="42"/>
    </row>
    <row r="85" spans="1:10" ht="36" customHeight="1" x14ac:dyDescent="0.25">
      <c r="A85" s="7"/>
      <c r="B85" s="76" t="s">
        <v>156</v>
      </c>
      <c r="C85" s="77"/>
      <c r="D85" s="77"/>
      <c r="E85" s="54"/>
      <c r="F85" s="67">
        <v>75600</v>
      </c>
      <c r="G85" s="68"/>
      <c r="H85" s="68"/>
      <c r="I85" s="68"/>
      <c r="J85" s="69"/>
    </row>
    <row r="86" spans="1:10" ht="36" customHeight="1" x14ac:dyDescent="0.25">
      <c r="A86" s="7"/>
      <c r="B86" s="84" t="s">
        <v>157</v>
      </c>
      <c r="C86" s="85"/>
      <c r="D86" s="85"/>
      <c r="E86" s="86"/>
      <c r="F86" s="67">
        <v>7560</v>
      </c>
      <c r="G86" s="68"/>
      <c r="H86" s="68"/>
      <c r="I86" s="68"/>
      <c r="J86" s="69"/>
    </row>
    <row r="87" spans="1:10" ht="36" customHeight="1" thickBot="1" x14ac:dyDescent="0.3">
      <c r="A87" s="7"/>
      <c r="B87" s="84" t="s">
        <v>158</v>
      </c>
      <c r="C87" s="85"/>
      <c r="D87" s="85"/>
      <c r="E87" s="86"/>
      <c r="F87" s="67">
        <v>18900</v>
      </c>
      <c r="G87" s="68"/>
      <c r="H87" s="68"/>
      <c r="I87" s="68"/>
      <c r="J87" s="69"/>
    </row>
    <row r="88" spans="1:10" ht="24" customHeight="1" thickBot="1" x14ac:dyDescent="0.3">
      <c r="A88" s="7"/>
      <c r="B88" s="137"/>
      <c r="C88" s="138"/>
      <c r="D88" s="138"/>
      <c r="E88" s="139"/>
      <c r="F88" s="40"/>
      <c r="G88" s="41"/>
      <c r="H88" s="41"/>
      <c r="I88" s="41"/>
      <c r="J88" s="42"/>
    </row>
    <row r="89" spans="1:10" ht="36" customHeight="1" x14ac:dyDescent="0.25">
      <c r="A89" s="7" t="s">
        <v>111</v>
      </c>
      <c r="B89" s="470" t="s">
        <v>159</v>
      </c>
      <c r="C89" s="471"/>
      <c r="D89" s="471"/>
      <c r="E89" s="472"/>
      <c r="F89" s="80">
        <v>32940</v>
      </c>
      <c r="G89" s="81"/>
      <c r="H89" s="81"/>
      <c r="I89" s="81"/>
      <c r="J89" s="82"/>
    </row>
    <row r="90" spans="1:10" ht="36" customHeight="1" x14ac:dyDescent="0.25">
      <c r="A90" s="7" t="s">
        <v>111</v>
      </c>
      <c r="B90" s="323" t="s">
        <v>160</v>
      </c>
      <c r="C90" s="324"/>
      <c r="D90" s="324"/>
      <c r="E90" s="399"/>
      <c r="F90" s="237">
        <v>36540</v>
      </c>
      <c r="G90" s="237"/>
      <c r="H90" s="237"/>
      <c r="I90" s="237"/>
      <c r="J90" s="238"/>
    </row>
    <row r="91" spans="1:10" ht="36" customHeight="1" x14ac:dyDescent="0.25">
      <c r="A91" s="7"/>
      <c r="B91" s="323" t="s">
        <v>312</v>
      </c>
      <c r="C91" s="324"/>
      <c r="D91" s="324"/>
      <c r="E91" s="399"/>
      <c r="F91" s="237">
        <v>787140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323" t="s">
        <v>161</v>
      </c>
      <c r="C92" s="324"/>
      <c r="D92" s="324"/>
      <c r="E92" s="399"/>
      <c r="F92" s="237">
        <v>131940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323" t="s">
        <v>162</v>
      </c>
      <c r="C93" s="324"/>
      <c r="D93" s="324"/>
      <c r="E93" s="399"/>
      <c r="F93" s="237">
        <v>34740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323" t="s">
        <v>163</v>
      </c>
      <c r="C94" s="324"/>
      <c r="D94" s="324"/>
      <c r="E94" s="399"/>
      <c r="F94" s="237">
        <v>41688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323" t="s">
        <v>164</v>
      </c>
      <c r="C95" s="324"/>
      <c r="D95" s="324"/>
      <c r="E95" s="399"/>
      <c r="F95" s="237">
        <v>50940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323" t="s">
        <v>165</v>
      </c>
      <c r="C96" s="324"/>
      <c r="D96" s="324"/>
      <c r="E96" s="399"/>
      <c r="F96" s="237">
        <v>74340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323" t="s">
        <v>166</v>
      </c>
      <c r="C97" s="324"/>
      <c r="D97" s="324"/>
      <c r="E97" s="399"/>
      <c r="F97" s="237">
        <v>133740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237">
        <v>36000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323" t="s">
        <v>168</v>
      </c>
      <c r="C99" s="324"/>
      <c r="D99" s="324"/>
      <c r="E99" s="399"/>
      <c r="F99" s="237">
        <v>3240</v>
      </c>
      <c r="G99" s="237"/>
      <c r="H99" s="237"/>
      <c r="I99" s="237"/>
      <c r="J99" s="238"/>
    </row>
    <row r="100" spans="1:10" ht="36" customHeight="1" x14ac:dyDescent="0.25">
      <c r="A100" s="7"/>
      <c r="B100" s="323" t="s">
        <v>169</v>
      </c>
      <c r="C100" s="324"/>
      <c r="D100" s="324"/>
      <c r="E100" s="399"/>
      <c r="F100" s="237">
        <v>27540</v>
      </c>
      <c r="G100" s="237"/>
      <c r="H100" s="237"/>
      <c r="I100" s="237"/>
      <c r="J100" s="238"/>
    </row>
    <row r="101" spans="1:10" ht="36" customHeight="1" x14ac:dyDescent="0.25">
      <c r="B101" s="323" t="s">
        <v>170</v>
      </c>
      <c r="C101" s="324"/>
      <c r="D101" s="324"/>
      <c r="E101" s="399"/>
      <c r="F101" s="237">
        <v>22500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172</v>
      </c>
      <c r="C102" s="324"/>
      <c r="D102" s="324"/>
      <c r="E102" s="399"/>
      <c r="F102" s="237">
        <v>41940</v>
      </c>
      <c r="G102" s="237"/>
      <c r="H102" s="237"/>
      <c r="I102" s="237"/>
      <c r="J102" s="238"/>
    </row>
    <row r="103" spans="1:10" ht="37.5" customHeight="1" x14ac:dyDescent="0.25">
      <c r="A103" s="7"/>
      <c r="B103" s="76" t="s">
        <v>173</v>
      </c>
      <c r="C103" s="77"/>
      <c r="D103" s="77"/>
      <c r="E103" s="54"/>
      <c r="F103" s="237">
        <v>8280</v>
      </c>
      <c r="G103" s="237"/>
      <c r="H103" s="237"/>
      <c r="I103" s="237"/>
      <c r="J103" s="238"/>
    </row>
    <row r="104" spans="1:10" ht="36" customHeight="1" x14ac:dyDescent="0.25">
      <c r="A104" s="7"/>
      <c r="B104" s="76" t="s">
        <v>174</v>
      </c>
      <c r="C104" s="77"/>
      <c r="D104" s="77"/>
      <c r="E104" s="54"/>
      <c r="F104" s="237">
        <v>49950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175</v>
      </c>
      <c r="C105" s="77"/>
      <c r="D105" s="77"/>
      <c r="E105" s="53"/>
      <c r="F105" s="237">
        <v>30060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323" t="s">
        <v>176</v>
      </c>
      <c r="C106" s="324"/>
      <c r="D106" s="324"/>
      <c r="E106" s="399"/>
      <c r="F106" s="237">
        <v>46800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323" t="s">
        <v>177</v>
      </c>
      <c r="C107" s="324"/>
      <c r="D107" s="324"/>
      <c r="E107" s="399"/>
      <c r="F107" s="237">
        <v>51840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323" t="s">
        <v>178</v>
      </c>
      <c r="C108" s="324"/>
      <c r="D108" s="324"/>
      <c r="E108" s="399"/>
      <c r="F108" s="237">
        <v>185040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323" t="s">
        <v>179</v>
      </c>
      <c r="C109" s="324"/>
      <c r="D109" s="324"/>
      <c r="E109" s="399"/>
      <c r="F109" s="237">
        <v>48960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323" t="s">
        <v>180</v>
      </c>
      <c r="C110" s="324"/>
      <c r="D110" s="324"/>
      <c r="E110" s="399"/>
      <c r="F110" s="503">
        <v>58752</v>
      </c>
      <c r="G110" s="503"/>
      <c r="H110" s="503"/>
      <c r="I110" s="503"/>
      <c r="J110" s="504"/>
    </row>
    <row r="111" spans="1:10" ht="36" customHeight="1" x14ac:dyDescent="0.25">
      <c r="A111" s="7" t="s">
        <v>113</v>
      </c>
      <c r="B111" s="323" t="s">
        <v>181</v>
      </c>
      <c r="C111" s="324"/>
      <c r="D111" s="324"/>
      <c r="E111" s="399"/>
      <c r="F111" s="237">
        <v>72000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323" t="s">
        <v>182</v>
      </c>
      <c r="C112" s="324"/>
      <c r="D112" s="324"/>
      <c r="E112" s="399"/>
      <c r="F112" s="237">
        <v>104400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323" t="s">
        <v>183</v>
      </c>
      <c r="C113" s="324"/>
      <c r="D113" s="324"/>
      <c r="E113" s="399"/>
      <c r="F113" s="237">
        <v>187920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323" t="s">
        <v>184</v>
      </c>
      <c r="C114" s="324"/>
      <c r="D114" s="324"/>
      <c r="E114" s="399"/>
      <c r="F114" s="237">
        <v>5040</v>
      </c>
      <c r="G114" s="237"/>
      <c r="H114" s="237"/>
      <c r="I114" s="237"/>
      <c r="J114" s="238"/>
    </row>
    <row r="115" spans="1:10" ht="36" customHeight="1" thickBot="1" x14ac:dyDescent="0.3">
      <c r="A115" s="7" t="s">
        <v>113</v>
      </c>
      <c r="B115" s="499" t="s">
        <v>186</v>
      </c>
      <c r="C115" s="500"/>
      <c r="D115" s="500"/>
      <c r="E115" s="501"/>
      <c r="F115" s="237">
        <v>59040</v>
      </c>
      <c r="G115" s="237"/>
      <c r="H115" s="237"/>
      <c r="I115" s="237"/>
      <c r="J115" s="238"/>
    </row>
    <row r="116" spans="1:10" ht="22.5" customHeight="1" x14ac:dyDescent="0.25">
      <c r="A116" s="7" t="s">
        <v>111</v>
      </c>
      <c r="B116" s="104" t="s">
        <v>188</v>
      </c>
      <c r="C116" s="105"/>
      <c r="D116" s="105"/>
      <c r="E116" s="105"/>
      <c r="F116" s="105"/>
      <c r="G116" s="105"/>
      <c r="H116" s="105"/>
      <c r="I116" s="105"/>
      <c r="J116" s="106"/>
    </row>
    <row r="117" spans="1:10" ht="36" customHeight="1" thickBot="1" x14ac:dyDescent="0.3">
      <c r="A117" s="7"/>
      <c r="B117" s="52" t="s">
        <v>171</v>
      </c>
      <c r="C117" s="96"/>
      <c r="D117" s="96"/>
      <c r="E117" s="97"/>
      <c r="F117" s="67">
        <v>40</v>
      </c>
      <c r="G117" s="68"/>
      <c r="H117" s="68"/>
      <c r="I117" s="68"/>
      <c r="J117" s="69"/>
    </row>
    <row r="118" spans="1:10" ht="36" customHeight="1" thickBot="1" x14ac:dyDescent="0.3">
      <c r="A118" s="7"/>
      <c r="B118" s="98" t="s">
        <v>187</v>
      </c>
      <c r="C118" s="99"/>
      <c r="D118" s="99"/>
      <c r="E118" s="100"/>
      <c r="F118" s="101"/>
      <c r="G118" s="102"/>
      <c r="H118" s="102"/>
      <c r="I118" s="102"/>
      <c r="J118" s="103"/>
    </row>
    <row r="119" spans="1:10" ht="36" customHeight="1" thickBot="1" x14ac:dyDescent="0.3">
      <c r="A119" s="7"/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107" t="s">
        <v>189</v>
      </c>
      <c r="C120" s="108"/>
      <c r="D120" s="108"/>
      <c r="E120" s="109"/>
      <c r="F120" s="67">
        <v>60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99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150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323" t="s">
        <v>252</v>
      </c>
      <c r="C124" s="324"/>
      <c r="D124" s="324"/>
      <c r="E124" s="399"/>
      <c r="F124" s="67">
        <v>50940</v>
      </c>
      <c r="G124" s="68"/>
      <c r="H124" s="68"/>
      <c r="I124" s="68"/>
      <c r="J124" s="69"/>
    </row>
    <row r="125" spans="1:10" ht="36" customHeight="1" x14ac:dyDescent="0.25">
      <c r="A125" s="7" t="s">
        <v>111</v>
      </c>
      <c r="B125" s="323" t="s">
        <v>313</v>
      </c>
      <c r="C125" s="324"/>
      <c r="D125" s="324"/>
      <c r="E125" s="399"/>
      <c r="F125" s="67">
        <v>49140</v>
      </c>
      <c r="G125" s="68"/>
      <c r="H125" s="68"/>
      <c r="I125" s="68"/>
      <c r="J125" s="69"/>
    </row>
    <row r="126" spans="1:10" ht="36" customHeight="1" x14ac:dyDescent="0.25">
      <c r="A126" s="7" t="s">
        <v>113</v>
      </c>
      <c r="B126" s="323" t="s">
        <v>314</v>
      </c>
      <c r="C126" s="324"/>
      <c r="D126" s="324"/>
      <c r="E126" s="399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323" t="s">
        <v>315</v>
      </c>
      <c r="C127" s="324"/>
      <c r="D127" s="324"/>
      <c r="E127" s="399"/>
      <c r="F127" s="67">
        <v>69120</v>
      </c>
      <c r="G127" s="68"/>
      <c r="H127" s="68"/>
      <c r="I127" s="68"/>
      <c r="J127" s="69"/>
    </row>
    <row r="128" spans="1:10" ht="36" customHeight="1" thickBot="1" x14ac:dyDescent="0.3">
      <c r="A128" s="7"/>
      <c r="B128" s="76" t="s">
        <v>199</v>
      </c>
      <c r="C128" s="77"/>
      <c r="D128" s="77"/>
      <c r="E128" s="54"/>
      <c r="F128" s="237">
        <v>49140</v>
      </c>
      <c r="G128" s="237"/>
      <c r="H128" s="237"/>
      <c r="I128" s="237"/>
      <c r="J128" s="238"/>
    </row>
    <row r="129" spans="1:10" ht="54" customHeight="1" thickBot="1" x14ac:dyDescent="0.3">
      <c r="A129" s="7"/>
      <c r="B129" s="330" t="s">
        <v>200</v>
      </c>
      <c r="C129" s="331"/>
      <c r="D129" s="331"/>
      <c r="E129" s="332"/>
      <c r="F129" s="110"/>
      <c r="G129" s="111"/>
      <c r="H129" s="111"/>
      <c r="I129" s="111"/>
      <c r="J129" s="112"/>
    </row>
    <row r="130" spans="1:10" ht="28.5" customHeight="1" thickBot="1" x14ac:dyDescent="0.3">
      <c r="A130" s="7"/>
      <c r="B130" s="327" t="s">
        <v>188</v>
      </c>
      <c r="C130" s="328"/>
      <c r="D130" s="328"/>
      <c r="E130" s="328"/>
      <c r="F130" s="328"/>
      <c r="G130" s="328"/>
      <c r="H130" s="328"/>
      <c r="I130" s="328"/>
      <c r="J130" s="329"/>
    </row>
    <row r="131" spans="1:10" ht="28.5" customHeight="1" x14ac:dyDescent="0.25">
      <c r="A131" s="7"/>
      <c r="B131" s="78" t="s">
        <v>201</v>
      </c>
      <c r="C131" s="79"/>
      <c r="D131" s="79"/>
      <c r="E131" s="36"/>
      <c r="F131" s="80">
        <v>90</v>
      </c>
      <c r="G131" s="81"/>
      <c r="H131" s="81"/>
      <c r="I131" s="81"/>
      <c r="J131" s="82"/>
    </row>
    <row r="132" spans="1:10" ht="28.5" customHeight="1" x14ac:dyDescent="0.25">
      <c r="A132" s="7"/>
      <c r="B132" s="76" t="s">
        <v>202</v>
      </c>
      <c r="C132" s="77"/>
      <c r="D132" s="77"/>
      <c r="E132" s="54"/>
      <c r="F132" s="67">
        <v>60</v>
      </c>
      <c r="G132" s="68"/>
      <c r="H132" s="68"/>
      <c r="I132" s="68"/>
      <c r="J132" s="69"/>
    </row>
    <row r="133" spans="1:10" ht="28.5" customHeight="1" x14ac:dyDescent="0.25">
      <c r="A133" s="7"/>
      <c r="B133" s="76" t="s">
        <v>203</v>
      </c>
      <c r="C133" s="77"/>
      <c r="D133" s="77"/>
      <c r="E133" s="54"/>
      <c r="F133" s="67">
        <v>60</v>
      </c>
      <c r="G133" s="68"/>
      <c r="H133" s="68"/>
      <c r="I133" s="68"/>
      <c r="J133" s="69"/>
    </row>
    <row r="134" spans="1:10" ht="28.5" customHeight="1" x14ac:dyDescent="0.25">
      <c r="A134" s="7"/>
      <c r="B134" s="76" t="s">
        <v>204</v>
      </c>
      <c r="C134" s="77"/>
      <c r="D134" s="77"/>
      <c r="E134" s="54"/>
      <c r="F134" s="67">
        <v>90</v>
      </c>
      <c r="G134" s="68"/>
      <c r="H134" s="68"/>
      <c r="I134" s="68"/>
      <c r="J134" s="69"/>
    </row>
    <row r="135" spans="1:10" ht="28.5" customHeight="1" thickBot="1" x14ac:dyDescent="0.3">
      <c r="A135" s="7"/>
      <c r="B135" s="76" t="s">
        <v>205</v>
      </c>
      <c r="C135" s="77"/>
      <c r="D135" s="77"/>
      <c r="E135" s="54"/>
      <c r="F135" s="67">
        <v>90</v>
      </c>
      <c r="G135" s="68"/>
      <c r="H135" s="68"/>
      <c r="I135" s="68"/>
      <c r="J135" s="69"/>
    </row>
    <row r="136" spans="1:10" ht="24" customHeight="1" thickBot="1" x14ac:dyDescent="0.3">
      <c r="A136" s="7"/>
      <c r="B136" s="27"/>
      <c r="C136" s="38"/>
      <c r="D136" s="38"/>
      <c r="E136" s="39"/>
      <c r="F136" s="40"/>
      <c r="G136" s="41"/>
      <c r="H136" s="41"/>
      <c r="I136" s="41"/>
      <c r="J136" s="42"/>
    </row>
    <row r="137" spans="1:10" ht="54" customHeight="1" thickBot="1" x14ac:dyDescent="0.3">
      <c r="A137" s="7" t="s">
        <v>111</v>
      </c>
      <c r="B137" s="460" t="s">
        <v>316</v>
      </c>
      <c r="C137" s="422"/>
      <c r="D137" s="422"/>
      <c r="E137" s="423"/>
      <c r="F137" s="110"/>
      <c r="G137" s="111"/>
      <c r="H137" s="111"/>
      <c r="I137" s="111"/>
      <c r="J137" s="112"/>
    </row>
    <row r="138" spans="1:10" ht="36" customHeight="1" thickBot="1" x14ac:dyDescent="0.3">
      <c r="A138" s="7"/>
      <c r="B138" s="461" t="s">
        <v>318</v>
      </c>
      <c r="C138" s="462"/>
      <c r="D138" s="462"/>
      <c r="E138" s="463"/>
      <c r="F138" s="339"/>
      <c r="G138" s="339"/>
      <c r="H138" s="339"/>
      <c r="I138" s="339"/>
      <c r="J138" s="339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67.5" customHeight="1" x14ac:dyDescent="0.25">
      <c r="A140" s="7"/>
      <c r="B140" s="124" t="s">
        <v>319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21" x14ac:dyDescent="0.25">
      <c r="A141" s="7" t="s">
        <v>113</v>
      </c>
      <c r="B141" s="126" t="s">
        <v>255</v>
      </c>
      <c r="C141" s="126"/>
      <c r="D141" s="126"/>
      <c r="E141" s="126"/>
      <c r="F141" s="126"/>
      <c r="G141" s="126"/>
      <c r="H141" s="126"/>
      <c r="I141" s="126"/>
      <c r="J141" s="126"/>
    </row>
    <row r="142" spans="1:10" s="172" customFormat="1" ht="20.100000000000001" customHeight="1" x14ac:dyDescent="0.25">
      <c r="B142" s="388"/>
      <c r="F142" s="389"/>
      <c r="G142" s="389"/>
      <c r="H142" s="389"/>
      <c r="I142" s="389"/>
      <c r="J142" s="389"/>
    </row>
    <row r="143" spans="1:10" s="239" customFormat="1" ht="36" customHeight="1" thickBot="1" x14ac:dyDescent="0.3">
      <c r="B143" s="240" t="s">
        <v>242</v>
      </c>
      <c r="C143" s="240"/>
      <c r="D143" s="240"/>
      <c r="E143" s="240"/>
      <c r="F143" s="240"/>
      <c r="G143" s="240"/>
      <c r="H143" s="240"/>
      <c r="I143" s="240"/>
    </row>
    <row r="144" spans="1:10" s="129" customFormat="1" ht="36" customHeight="1" thickBot="1" x14ac:dyDescent="0.3">
      <c r="B144" s="241" t="s">
        <v>243</v>
      </c>
      <c r="C144" s="242"/>
      <c r="D144" s="242"/>
      <c r="E144" s="242"/>
      <c r="F144" s="242"/>
      <c r="G144" s="242"/>
      <c r="H144" s="242"/>
      <c r="I144" s="243"/>
    </row>
    <row r="145" spans="1:10" ht="90" customHeight="1" thickBot="1" x14ac:dyDescent="0.3">
      <c r="B145" s="244" t="s">
        <v>244</v>
      </c>
      <c r="C145" s="245"/>
      <c r="D145" s="246" t="s">
        <v>245</v>
      </c>
      <c r="E145" s="247"/>
      <c r="F145" s="248"/>
      <c r="G145" s="247" t="s">
        <v>246</v>
      </c>
      <c r="H145" s="247"/>
      <c r="I145" s="248"/>
      <c r="J145" s="9"/>
    </row>
    <row r="146" spans="1:10" ht="36" customHeight="1" x14ac:dyDescent="0.25">
      <c r="B146" s="249" t="s">
        <v>247</v>
      </c>
      <c r="C146" s="250"/>
      <c r="D146" s="251" t="s">
        <v>248</v>
      </c>
      <c r="E146" s="251"/>
      <c r="F146" s="251"/>
      <c r="G146" s="252">
        <v>2190</v>
      </c>
      <c r="H146" s="251"/>
      <c r="I146" s="253"/>
      <c r="J146" s="9"/>
    </row>
    <row r="147" spans="1:10" ht="36" customHeight="1" x14ac:dyDescent="0.25">
      <c r="B147" s="254" t="s">
        <v>249</v>
      </c>
      <c r="C147" s="255"/>
      <c r="D147" s="256"/>
      <c r="E147" s="256"/>
      <c r="F147" s="256"/>
      <c r="G147" s="257">
        <v>1590</v>
      </c>
      <c r="H147" s="256"/>
      <c r="I147" s="258"/>
      <c r="J147" s="9"/>
    </row>
    <row r="148" spans="1:10" ht="36" customHeight="1" x14ac:dyDescent="0.25">
      <c r="B148" s="254" t="s">
        <v>250</v>
      </c>
      <c r="C148" s="255"/>
      <c r="D148" s="256"/>
      <c r="E148" s="256"/>
      <c r="F148" s="256"/>
      <c r="G148" s="257">
        <v>1440</v>
      </c>
      <c r="H148" s="256"/>
      <c r="I148" s="258"/>
      <c r="J148" s="9"/>
    </row>
    <row r="149" spans="1:10" ht="54" customHeight="1" x14ac:dyDescent="0.25">
      <c r="B149" s="254" t="s">
        <v>251</v>
      </c>
      <c r="C149" s="255"/>
      <c r="D149" s="256"/>
      <c r="E149" s="256"/>
      <c r="F149" s="256"/>
      <c r="G149" s="257">
        <v>1290</v>
      </c>
      <c r="H149" s="256"/>
      <c r="I149" s="258"/>
      <c r="J149" s="9"/>
    </row>
    <row r="150" spans="1:10" ht="15" customHeight="1" x14ac:dyDescent="0.25">
      <c r="B150" s="341"/>
      <c r="C150" s="341"/>
      <c r="D150" s="342"/>
      <c r="E150" s="342"/>
      <c r="F150" s="342"/>
      <c r="G150" s="343"/>
      <c r="H150" s="342"/>
      <c r="I150" s="342"/>
      <c r="J150" s="9"/>
    </row>
    <row r="151" spans="1:10" ht="40.5" customHeight="1" x14ac:dyDescent="0.25">
      <c r="A151" s="7"/>
      <c r="B151" s="128" t="s">
        <v>209</v>
      </c>
      <c r="C151" s="128"/>
      <c r="D151" s="128"/>
      <c r="E151" s="128"/>
      <c r="F151" s="128"/>
      <c r="G151" s="128"/>
      <c r="H151" s="128"/>
      <c r="I151" s="128"/>
      <c r="J151" s="128"/>
    </row>
    <row r="152" spans="1:10" ht="23.25" x14ac:dyDescent="0.25">
      <c r="A152" s="344" t="s">
        <v>320</v>
      </c>
      <c r="B152" s="344"/>
      <c r="C152" s="344"/>
      <c r="D152" s="344"/>
      <c r="E152" s="344"/>
      <c r="F152" s="344"/>
      <c r="G152" s="344"/>
      <c r="H152" s="344"/>
      <c r="I152" s="9"/>
      <c r="J152" s="9"/>
    </row>
    <row r="153" spans="1:10" ht="25.5" x14ac:dyDescent="0.35">
      <c r="A153" s="345" t="s">
        <v>321</v>
      </c>
      <c r="B153" s="345"/>
      <c r="C153" s="345"/>
      <c r="D153" s="345"/>
      <c r="E153" s="346" t="s">
        <v>322</v>
      </c>
      <c r="F153" s="347"/>
      <c r="G153" s="347"/>
      <c r="H153" s="9"/>
      <c r="I153" s="9"/>
      <c r="J153" s="9"/>
    </row>
    <row r="154" spans="1:10" ht="25.5" x14ac:dyDescent="0.35">
      <c r="A154" s="348" t="s">
        <v>323</v>
      </c>
      <c r="B154" s="348"/>
      <c r="C154" s="348"/>
      <c r="D154" s="348"/>
      <c r="E154" s="349">
        <v>1</v>
      </c>
      <c r="F154" s="347"/>
      <c r="G154" s="347"/>
      <c r="H154" s="9"/>
      <c r="I154" s="9"/>
      <c r="J154" s="9"/>
    </row>
    <row r="155" spans="1:10" ht="25.5" x14ac:dyDescent="0.35">
      <c r="A155" s="348">
        <v>2</v>
      </c>
      <c r="B155" s="348"/>
      <c r="C155" s="348"/>
      <c r="D155" s="348"/>
      <c r="E155" s="350">
        <v>1.1000000000000001</v>
      </c>
      <c r="F155" s="347"/>
      <c r="G155" s="347"/>
      <c r="H155" s="9"/>
      <c r="I155" s="9"/>
      <c r="J155" s="9"/>
    </row>
    <row r="156" spans="1:10" ht="25.5" x14ac:dyDescent="0.35">
      <c r="A156" s="348">
        <v>3</v>
      </c>
      <c r="B156" s="348"/>
      <c r="C156" s="348"/>
      <c r="D156" s="348"/>
      <c r="E156" s="350">
        <v>1.2</v>
      </c>
      <c r="F156" s="347"/>
      <c r="G156" s="347"/>
      <c r="H156" s="9"/>
      <c r="I156" s="9"/>
      <c r="J156" s="9"/>
    </row>
    <row r="157" spans="1:10" ht="25.5" x14ac:dyDescent="0.35">
      <c r="A157" s="348" t="s">
        <v>324</v>
      </c>
      <c r="B157" s="348"/>
      <c r="C157" s="348"/>
      <c r="D157" s="348"/>
      <c r="E157" s="350">
        <v>1.25</v>
      </c>
      <c r="F157" s="347"/>
      <c r="G157" s="347"/>
      <c r="H157" s="9"/>
      <c r="I157" s="9"/>
      <c r="J157" s="9"/>
    </row>
    <row r="158" spans="1:10" ht="25.5" x14ac:dyDescent="0.35">
      <c r="A158" s="348" t="s">
        <v>325</v>
      </c>
      <c r="B158" s="348"/>
      <c r="C158" s="348"/>
      <c r="D158" s="348"/>
      <c r="E158" s="350">
        <v>1.3</v>
      </c>
      <c r="F158" s="347"/>
      <c r="G158" s="347"/>
      <c r="H158" s="9"/>
      <c r="I158" s="9"/>
      <c r="J158" s="9"/>
    </row>
    <row r="159" spans="1:10" ht="25.5" x14ac:dyDescent="0.35">
      <c r="A159" s="348" t="s">
        <v>326</v>
      </c>
      <c r="B159" s="348"/>
      <c r="C159" s="348"/>
      <c r="D159" s="348"/>
      <c r="E159" s="350">
        <v>1.35</v>
      </c>
      <c r="F159" s="347"/>
      <c r="G159" s="347"/>
      <c r="H159" s="9"/>
      <c r="I159" s="9"/>
      <c r="J159" s="9"/>
    </row>
    <row r="160" spans="1:10" ht="25.5" x14ac:dyDescent="0.35">
      <c r="A160" s="348" t="s">
        <v>327</v>
      </c>
      <c r="B160" s="348"/>
      <c r="C160" s="348"/>
      <c r="D160" s="348"/>
      <c r="E160" s="350">
        <v>1.4</v>
      </c>
      <c r="F160" s="347"/>
      <c r="G160" s="347"/>
      <c r="H160" s="9"/>
      <c r="I160" s="9"/>
      <c r="J160" s="9"/>
    </row>
    <row r="161" spans="1:10" ht="25.5" x14ac:dyDescent="0.35">
      <c r="A161" s="348" t="s">
        <v>328</v>
      </c>
      <c r="B161" s="348"/>
      <c r="C161" s="348"/>
      <c r="D161" s="348"/>
      <c r="E161" s="350">
        <v>1.45</v>
      </c>
      <c r="F161" s="347"/>
      <c r="G161" s="347"/>
      <c r="H161" s="9"/>
      <c r="I161" s="9"/>
      <c r="J161" s="9"/>
    </row>
    <row r="162" spans="1:10" ht="25.5" x14ac:dyDescent="0.35">
      <c r="A162" s="348" t="s">
        <v>329</v>
      </c>
      <c r="B162" s="348"/>
      <c r="C162" s="348"/>
      <c r="D162" s="348"/>
      <c r="E162" s="350">
        <v>1.5</v>
      </c>
      <c r="F162" s="347"/>
      <c r="G162" s="347"/>
      <c r="H162" s="9"/>
      <c r="I162" s="9"/>
      <c r="J162" s="9"/>
    </row>
    <row r="163" spans="1:10" ht="25.5" x14ac:dyDescent="0.35">
      <c r="A163" s="348" t="s">
        <v>330</v>
      </c>
      <c r="B163" s="348"/>
      <c r="C163" s="348"/>
      <c r="D163" s="348"/>
      <c r="E163" s="350">
        <v>2</v>
      </c>
      <c r="F163" s="347"/>
      <c r="G163" s="347"/>
      <c r="H163" s="9"/>
      <c r="I163" s="9"/>
      <c r="J163" s="9"/>
    </row>
    <row r="164" spans="1:10" ht="53.25" customHeight="1" x14ac:dyDescent="0.25">
      <c r="A164" s="351" t="s">
        <v>331</v>
      </c>
      <c r="B164" s="351"/>
      <c r="C164" s="351"/>
      <c r="D164" s="351"/>
      <c r="E164" s="351"/>
      <c r="F164" s="351"/>
      <c r="G164" s="351"/>
      <c r="H164" s="351"/>
      <c r="I164" s="9"/>
      <c r="J164" s="9"/>
    </row>
  </sheetData>
  <sheetProtection selectLockedCells="1" selectUnlockedCells="1"/>
  <mergeCells count="287">
    <mergeCell ref="A163:D163"/>
    <mergeCell ref="A164:H164"/>
    <mergeCell ref="A157:D157"/>
    <mergeCell ref="A158:D158"/>
    <mergeCell ref="A159:D159"/>
    <mergeCell ref="A160:D160"/>
    <mergeCell ref="A161:D161"/>
    <mergeCell ref="A162:D162"/>
    <mergeCell ref="B151:J151"/>
    <mergeCell ref="A152:H152"/>
    <mergeCell ref="A153:D153"/>
    <mergeCell ref="A154:D154"/>
    <mergeCell ref="A155:D155"/>
    <mergeCell ref="A156:D156"/>
    <mergeCell ref="B146:C146"/>
    <mergeCell ref="D146:F149"/>
    <mergeCell ref="G146:I146"/>
    <mergeCell ref="B147:C147"/>
    <mergeCell ref="G147:I147"/>
    <mergeCell ref="B148:C148"/>
    <mergeCell ref="G148:I148"/>
    <mergeCell ref="B149:C149"/>
    <mergeCell ref="G149:I149"/>
    <mergeCell ref="B138:E138"/>
    <mergeCell ref="B140:J140"/>
    <mergeCell ref="B141:J141"/>
    <mergeCell ref="B143:I143"/>
    <mergeCell ref="B144:I144"/>
    <mergeCell ref="B145:C145"/>
    <mergeCell ref="D145:F145"/>
    <mergeCell ref="G145:I145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8:E128"/>
    <mergeCell ref="F128:J128"/>
    <mergeCell ref="B129:E129"/>
    <mergeCell ref="F129:J129"/>
    <mergeCell ref="B130:J130"/>
    <mergeCell ref="B131:E131"/>
    <mergeCell ref="F131:J131"/>
    <mergeCell ref="B125:E125"/>
    <mergeCell ref="F125:J125"/>
    <mergeCell ref="B126:E126"/>
    <mergeCell ref="F126:J126"/>
    <mergeCell ref="B127:E127"/>
    <mergeCell ref="F127:J127"/>
    <mergeCell ref="B122:E122"/>
    <mergeCell ref="F122:J122"/>
    <mergeCell ref="B123:E123"/>
    <mergeCell ref="F123:J123"/>
    <mergeCell ref="B124:E124"/>
    <mergeCell ref="F124:J124"/>
    <mergeCell ref="F118:J118"/>
    <mergeCell ref="B119:J119"/>
    <mergeCell ref="B120:E120"/>
    <mergeCell ref="F120:J120"/>
    <mergeCell ref="B121:E121"/>
    <mergeCell ref="F121:J121"/>
    <mergeCell ref="B114:E114"/>
    <mergeCell ref="F114:J114"/>
    <mergeCell ref="B115:E115"/>
    <mergeCell ref="F115:J115"/>
    <mergeCell ref="B116:J116"/>
    <mergeCell ref="B117:E117"/>
    <mergeCell ref="F117:J117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A48:E48"/>
    <mergeCell ref="F48:J48"/>
    <mergeCell ref="B49:E49"/>
    <mergeCell ref="F49:J49"/>
    <mergeCell ref="B50:E50"/>
    <mergeCell ref="F50:J50"/>
    <mergeCell ref="B44:E44"/>
    <mergeCell ref="F44:J44"/>
    <mergeCell ref="B45:E45"/>
    <mergeCell ref="B46:E46"/>
    <mergeCell ref="F46:J46"/>
    <mergeCell ref="B47:E47"/>
    <mergeCell ref="F47:J47"/>
    <mergeCell ref="B40:E40"/>
    <mergeCell ref="F40:J40"/>
    <mergeCell ref="B41:E41"/>
    <mergeCell ref="F41:J41"/>
    <mergeCell ref="F42:J42"/>
    <mergeCell ref="B43:E43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F54" sqref="F54:I54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84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36" customHeight="1" x14ac:dyDescent="0.25">
      <c r="A8" s="132" t="s">
        <v>111</v>
      </c>
      <c r="B8" s="30" t="s">
        <v>112</v>
      </c>
      <c r="C8" s="31"/>
      <c r="D8" s="31"/>
      <c r="E8" s="32"/>
      <c r="F8" s="43">
        <v>43200</v>
      </c>
      <c r="G8" s="44"/>
      <c r="H8" s="44"/>
      <c r="I8" s="45"/>
    </row>
    <row r="9" spans="1:9" ht="36" customHeight="1" thickBot="1" x14ac:dyDescent="0.3">
      <c r="A9" s="132" t="s">
        <v>113</v>
      </c>
      <c r="B9" s="34" t="s">
        <v>114</v>
      </c>
      <c r="C9" s="35"/>
      <c r="D9" s="35"/>
      <c r="E9" s="36"/>
      <c r="F9" s="83">
        <v>64800</v>
      </c>
      <c r="G9" s="68"/>
      <c r="H9" s="68"/>
      <c r="I9" s="69"/>
    </row>
    <row r="10" spans="1:9" ht="36" customHeight="1" thickBot="1" x14ac:dyDescent="0.3">
      <c r="B10" s="27"/>
      <c r="C10" s="38"/>
      <c r="D10" s="38"/>
      <c r="E10" s="39"/>
      <c r="F10" s="40"/>
      <c r="G10" s="41"/>
      <c r="H10" s="41"/>
      <c r="I10" s="42"/>
    </row>
    <row r="11" spans="1:9" ht="36" customHeight="1" x14ac:dyDescent="0.25">
      <c r="A11" s="7" t="s">
        <v>111</v>
      </c>
      <c r="B11" s="30" t="s">
        <v>115</v>
      </c>
      <c r="C11" s="31"/>
      <c r="D11" s="31"/>
      <c r="E11" s="32"/>
      <c r="F11" s="43">
        <v>48600</v>
      </c>
      <c r="G11" s="44"/>
      <c r="H11" s="44"/>
      <c r="I11" s="45"/>
    </row>
    <row r="12" spans="1:9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83">
        <v>72936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7812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12240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1656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11880 до 237600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11880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23760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35640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47520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59400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71280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83160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95040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106920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118800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130680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142560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154440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166320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178200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190080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201960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213840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225720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237600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30456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4860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2844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30096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8856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25848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1440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1440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2880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4320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30456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9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151200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55800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5580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13950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37800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22680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111168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39600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47520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52416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44964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111168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66600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27540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23220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151200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30096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5400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63000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36000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56880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34560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167040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59760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71712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79200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67680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167040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5040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226800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45360</v>
      </c>
      <c r="G87" s="68"/>
      <c r="H87" s="68"/>
      <c r="I87" s="69"/>
    </row>
    <row r="88" spans="1:9" ht="27" customHeight="1" thickBot="1" x14ac:dyDescent="0.3">
      <c r="B88" s="495" t="s">
        <v>187</v>
      </c>
      <c r="C88" s="496"/>
      <c r="D88" s="496"/>
      <c r="E88" s="497"/>
      <c r="F88" s="495"/>
      <c r="G88" s="496"/>
      <c r="H88" s="496"/>
      <c r="I88" s="497"/>
    </row>
    <row r="89" spans="1:9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36" customHeight="1" x14ac:dyDescent="0.25">
      <c r="B90" s="30" t="s">
        <v>189</v>
      </c>
      <c r="C90" s="227"/>
      <c r="D90" s="227"/>
      <c r="E90" s="228"/>
      <c r="F90" s="182">
        <v>60</v>
      </c>
      <c r="G90" s="364"/>
      <c r="H90" s="364"/>
      <c r="I90" s="365"/>
    </row>
    <row r="91" spans="1:9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8"/>
    </row>
    <row r="92" spans="1:9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78"/>
      <c r="H92" s="378"/>
      <c r="I92" s="37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25380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13500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25848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38160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20880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38880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30060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36" customHeight="1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5"/>
  <sheetViews>
    <sheetView view="pageBreakPreview" topLeftCell="B1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45792</v>
      </c>
      <c r="G8" s="33">
        <f>H8*1.1</f>
        <v>41976</v>
      </c>
      <c r="H8" s="33">
        <v>38160</v>
      </c>
      <c r="I8" s="33">
        <f>H8*0.75</f>
        <v>28620</v>
      </c>
      <c r="J8" s="33">
        <f>H8*0.5</f>
        <v>19080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64108.799999999996</v>
      </c>
      <c r="G9" s="37">
        <f>H9*1.1</f>
        <v>58766.400000000001</v>
      </c>
      <c r="H9" s="37">
        <v>53424</v>
      </c>
      <c r="I9" s="37">
        <f>H9*0.75</f>
        <v>40068</v>
      </c>
      <c r="J9" s="37">
        <f>H9*0.5</f>
        <v>26712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48168</v>
      </c>
      <c r="G11" s="33">
        <f>H11*1.1</f>
        <v>44154</v>
      </c>
      <c r="H11" s="33">
        <v>40140</v>
      </c>
      <c r="I11" s="33">
        <f>H11*0.75</f>
        <v>30105</v>
      </c>
      <c r="J11" s="33">
        <f>H11*0.5</f>
        <v>20070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67478.399999999994</v>
      </c>
      <c r="G12" s="37">
        <f>H12*1.1</f>
        <v>61855.200000000004</v>
      </c>
      <c r="H12" s="37">
        <v>56232</v>
      </c>
      <c r="I12" s="37">
        <f>H12*0.75</f>
        <v>42174</v>
      </c>
      <c r="J12" s="37">
        <f>H12*0.5</f>
        <v>28116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720 до 23760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6480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12240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4680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9360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720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720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1440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2160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23760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90000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15840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1584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5544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12240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9360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36000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41760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50112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9360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18360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36000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90000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7200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72000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18720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25200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30060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17280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13680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50400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59040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70848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13680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25920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50400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100800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26640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23760</v>
      </c>
      <c r="G94" s="212">
        <f>H94*1.1</f>
        <v>21780</v>
      </c>
      <c r="H94" s="212">
        <v>19800</v>
      </c>
      <c r="I94" s="212">
        <f>H94*0.75</f>
        <v>14850</v>
      </c>
      <c r="J94" s="213">
        <f>H94*0.5</f>
        <v>9900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8280</v>
      </c>
      <c r="G95" s="68"/>
      <c r="H95" s="68"/>
      <c r="I95" s="68"/>
      <c r="J95" s="69"/>
    </row>
    <row r="96" spans="1:10" ht="36" customHeight="1" x14ac:dyDescent="0.25">
      <c r="A96" s="7"/>
      <c r="B96" s="323" t="s">
        <v>313</v>
      </c>
      <c r="C96" s="324"/>
      <c r="D96" s="324"/>
      <c r="E96" s="399"/>
      <c r="F96" s="67">
        <v>10080</v>
      </c>
      <c r="G96" s="68"/>
      <c r="H96" s="68"/>
      <c r="I96" s="68"/>
      <c r="J96" s="69"/>
    </row>
    <row r="97" spans="1:10" ht="36" customHeight="1" x14ac:dyDescent="0.25">
      <c r="A97" s="7" t="s">
        <v>111</v>
      </c>
      <c r="B97" s="323" t="s">
        <v>195</v>
      </c>
      <c r="C97" s="324"/>
      <c r="D97" s="324"/>
      <c r="E97" s="399"/>
      <c r="F97" s="67">
        <v>7200</v>
      </c>
      <c r="G97" s="68"/>
      <c r="H97" s="68"/>
      <c r="I97" s="68"/>
      <c r="J97" s="69"/>
    </row>
    <row r="98" spans="1:10" ht="36" customHeight="1" x14ac:dyDescent="0.25">
      <c r="A98" s="7" t="s">
        <v>113</v>
      </c>
      <c r="B98" s="323" t="s">
        <v>196</v>
      </c>
      <c r="C98" s="324"/>
      <c r="D98" s="324"/>
      <c r="E98" s="399"/>
      <c r="F98" s="211">
        <f>H98*1.2</f>
        <v>33696</v>
      </c>
      <c r="G98" s="212">
        <f>H98*1.1</f>
        <v>30888.000000000004</v>
      </c>
      <c r="H98" s="212">
        <v>28080</v>
      </c>
      <c r="I98" s="212">
        <f>H98*0.75</f>
        <v>21060</v>
      </c>
      <c r="J98" s="213">
        <f>H98*0.5</f>
        <v>14040</v>
      </c>
    </row>
    <row r="99" spans="1:10" ht="36" customHeight="1" x14ac:dyDescent="0.25">
      <c r="A99" s="7" t="s">
        <v>113</v>
      </c>
      <c r="B99" s="323" t="s">
        <v>197</v>
      </c>
      <c r="C99" s="324"/>
      <c r="D99" s="324"/>
      <c r="E99" s="399"/>
      <c r="F99" s="498">
        <v>12240</v>
      </c>
      <c r="G99" s="59"/>
      <c r="H99" s="59"/>
      <c r="I99" s="59"/>
      <c r="J99" s="60"/>
    </row>
    <row r="100" spans="1:10" ht="36" customHeight="1" x14ac:dyDescent="0.25">
      <c r="A100" s="7" t="s">
        <v>113</v>
      </c>
      <c r="B100" s="323" t="s">
        <v>198</v>
      </c>
      <c r="C100" s="324"/>
      <c r="D100" s="324"/>
      <c r="E100" s="399"/>
      <c r="F100" s="498">
        <v>10080</v>
      </c>
      <c r="G100" s="59"/>
      <c r="H100" s="59"/>
      <c r="I100" s="59"/>
      <c r="J100" s="60"/>
    </row>
    <row r="101" spans="1:10" ht="36" customHeight="1" x14ac:dyDescent="0.25">
      <c r="A101" s="7"/>
      <c r="B101" s="76" t="s">
        <v>199</v>
      </c>
      <c r="C101" s="77"/>
      <c r="D101" s="77"/>
      <c r="E101" s="53"/>
      <c r="F101" s="117">
        <f>H101*1.2</f>
        <v>21600</v>
      </c>
      <c r="G101" s="117">
        <f>H101*1.1</f>
        <v>19800</v>
      </c>
      <c r="H101" s="117">
        <v>18000</v>
      </c>
      <c r="I101" s="117">
        <f>H101*0.75</f>
        <v>13500</v>
      </c>
      <c r="J101" s="117">
        <f>H101*0.5</f>
        <v>9000</v>
      </c>
    </row>
    <row r="102" spans="1:10" ht="54" customHeight="1" thickBot="1" x14ac:dyDescent="0.3">
      <c r="A102" s="7"/>
      <c r="B102" s="330" t="s">
        <v>200</v>
      </c>
      <c r="C102" s="331"/>
      <c r="D102" s="331"/>
      <c r="E102" s="332"/>
      <c r="F102" s="481"/>
      <c r="G102" s="482"/>
      <c r="H102" s="482"/>
      <c r="I102" s="482"/>
      <c r="J102" s="483"/>
    </row>
    <row r="103" spans="1:10" ht="36" customHeight="1" thickBot="1" x14ac:dyDescent="0.3">
      <c r="A103" s="7"/>
      <c r="B103" s="118" t="s">
        <v>188</v>
      </c>
      <c r="C103" s="119"/>
      <c r="D103" s="119"/>
      <c r="E103" s="119"/>
      <c r="F103" s="119"/>
      <c r="G103" s="119"/>
      <c r="H103" s="119"/>
      <c r="I103" s="119"/>
      <c r="J103" s="120"/>
    </row>
    <row r="104" spans="1:10" ht="36" customHeight="1" x14ac:dyDescent="0.25">
      <c r="A104" s="7"/>
      <c r="B104" s="78" t="s">
        <v>201</v>
      </c>
      <c r="C104" s="79"/>
      <c r="D104" s="79"/>
      <c r="E104" s="36"/>
      <c r="F104" s="80">
        <v>90</v>
      </c>
      <c r="G104" s="81"/>
      <c r="H104" s="81"/>
      <c r="I104" s="81"/>
      <c r="J104" s="82"/>
    </row>
    <row r="105" spans="1:10" ht="36" customHeight="1" x14ac:dyDescent="0.25">
      <c r="A105" s="7"/>
      <c r="B105" s="76" t="s">
        <v>202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203</v>
      </c>
      <c r="C106" s="77"/>
      <c r="D106" s="77"/>
      <c r="E106" s="54"/>
      <c r="F106" s="67">
        <v>45</v>
      </c>
      <c r="G106" s="68"/>
      <c r="H106" s="68"/>
      <c r="I106" s="68"/>
      <c r="J106" s="69"/>
    </row>
    <row r="107" spans="1:10" ht="36" customHeight="1" x14ac:dyDescent="0.25">
      <c r="A107" s="7"/>
      <c r="B107" s="76" t="s">
        <v>204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36" customHeight="1" thickBot="1" x14ac:dyDescent="0.3">
      <c r="A108" s="7"/>
      <c r="B108" s="76" t="s">
        <v>205</v>
      </c>
      <c r="C108" s="77"/>
      <c r="D108" s="77"/>
      <c r="E108" s="54"/>
      <c r="F108" s="67">
        <v>90</v>
      </c>
      <c r="G108" s="68"/>
      <c r="H108" s="68"/>
      <c r="I108" s="68"/>
      <c r="J108" s="69"/>
    </row>
    <row r="109" spans="1:10" ht="24" thickBot="1" x14ac:dyDescent="0.3">
      <c r="A109" s="7"/>
      <c r="B109" s="27"/>
      <c r="C109" s="28"/>
      <c r="D109" s="28"/>
      <c r="E109" s="29"/>
      <c r="F109" s="177"/>
      <c r="G109" s="203"/>
      <c r="H109" s="203"/>
      <c r="I109" s="203"/>
      <c r="J109" s="204"/>
    </row>
    <row r="110" spans="1:10" ht="21" customHeight="1" x14ac:dyDescent="0.25">
      <c r="A110" s="7"/>
      <c r="B110" s="121"/>
      <c r="C110" s="122"/>
      <c r="D110" s="122"/>
      <c r="E110" s="122"/>
      <c r="F110" s="123"/>
      <c r="G110" s="123"/>
      <c r="H110" s="123"/>
      <c r="I110" s="123"/>
      <c r="J110" s="123"/>
    </row>
    <row r="111" spans="1:10" ht="56.25" customHeight="1" x14ac:dyDescent="0.25">
      <c r="A111" s="7"/>
      <c r="B111" s="124" t="s">
        <v>241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41.25" customHeight="1" x14ac:dyDescent="0.25">
      <c r="A112" s="7"/>
      <c r="B112" s="124" t="s">
        <v>207</v>
      </c>
      <c r="C112" s="124"/>
      <c r="D112" s="124"/>
      <c r="E112" s="124"/>
      <c r="F112" s="124"/>
      <c r="G112" s="124"/>
      <c r="H112" s="124"/>
      <c r="I112" s="124"/>
      <c r="J112" s="124"/>
    </row>
    <row r="113" spans="1:10" ht="21" x14ac:dyDescent="0.25">
      <c r="A113" s="7" t="s">
        <v>113</v>
      </c>
      <c r="B113" s="126" t="s">
        <v>255</v>
      </c>
      <c r="C113" s="126"/>
      <c r="D113" s="126"/>
      <c r="E113" s="126"/>
      <c r="F113" s="126"/>
      <c r="G113" s="126"/>
      <c r="H113" s="126"/>
      <c r="I113" s="126"/>
      <c r="J113" s="126"/>
    </row>
    <row r="114" spans="1:10" ht="42" customHeight="1" x14ac:dyDescent="0.25">
      <c r="A114" s="7"/>
      <c r="B114" s="128" t="s">
        <v>209</v>
      </c>
      <c r="C114" s="128"/>
      <c r="D114" s="128"/>
      <c r="E114" s="128"/>
      <c r="F114" s="128"/>
      <c r="G114" s="128"/>
      <c r="H114" s="128"/>
      <c r="I114" s="128"/>
      <c r="J114" s="128"/>
    </row>
    <row r="115" spans="1:10" ht="21" x14ac:dyDescent="0.25">
      <c r="A115" s="7"/>
    </row>
  </sheetData>
  <sheetProtection selectLockedCells="1" selectUnlockedCells="1"/>
  <mergeCells count="206">
    <mergeCell ref="B109:E109"/>
    <mergeCell ref="F109:J109"/>
    <mergeCell ref="B111:J111"/>
    <mergeCell ref="B112:J112"/>
    <mergeCell ref="B113:J113"/>
    <mergeCell ref="B114:J114"/>
    <mergeCell ref="B106:E106"/>
    <mergeCell ref="F106:J106"/>
    <mergeCell ref="B107:E107"/>
    <mergeCell ref="F107:J107"/>
    <mergeCell ref="B108:E108"/>
    <mergeCell ref="F108:J108"/>
    <mergeCell ref="B102:E102"/>
    <mergeCell ref="F102:J102"/>
    <mergeCell ref="B103:J103"/>
    <mergeCell ref="B104:E104"/>
    <mergeCell ref="F104:J104"/>
    <mergeCell ref="B105:E105"/>
    <mergeCell ref="F105:J105"/>
    <mergeCell ref="B98:E98"/>
    <mergeCell ref="B99:E99"/>
    <mergeCell ref="F99:J99"/>
    <mergeCell ref="B100:E100"/>
    <mergeCell ref="F100:J100"/>
    <mergeCell ref="B101:E101"/>
    <mergeCell ref="B94:E94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44"/>
  <sheetViews>
    <sheetView view="pageBreakPreview" topLeftCell="B1" zoomScale="65" zoomScaleNormal="60" zoomScaleSheetLayoutView="65" workbookViewId="0">
      <pane ySplit="4" topLeftCell="A59" activePane="bottomLeft" state="frozen"/>
      <selection activeCell="B11" sqref="B11:E11"/>
      <selection pane="bottomLeft" activeCell="B51" sqref="B51:E70"/>
    </sheetView>
  </sheetViews>
  <sheetFormatPr defaultColWidth="9.140625" defaultRowHeight="12.75" outlineLevelRow="1" x14ac:dyDescent="0.25"/>
  <cols>
    <col min="1" max="1" width="26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479</v>
      </c>
      <c r="C3" s="14"/>
      <c r="D3" s="14"/>
      <c r="E3" s="14"/>
      <c r="F3" s="15">
        <v>12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130896</v>
      </c>
      <c r="G8" s="33">
        <f>H8*1.1</f>
        <v>119988.00000000001</v>
      </c>
      <c r="H8" s="33">
        <v>109080</v>
      </c>
      <c r="I8" s="33">
        <f>H8*0.75</f>
        <v>81810</v>
      </c>
      <c r="J8" s="33">
        <f>H8*0.5</f>
        <v>54540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183340.79999999999</v>
      </c>
      <c r="G9" s="37">
        <f>H9*1.1</f>
        <v>168062.40000000002</v>
      </c>
      <c r="H9" s="37">
        <v>152784</v>
      </c>
      <c r="I9" s="37">
        <f>H9*0.75</f>
        <v>114588</v>
      </c>
      <c r="J9" s="37">
        <f>H9*0.5</f>
        <v>76392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148176</v>
      </c>
      <c r="G11" s="33">
        <f>H11*1.1</f>
        <v>135828</v>
      </c>
      <c r="H11" s="33">
        <v>123480</v>
      </c>
      <c r="I11" s="33">
        <f>H11*0.75</f>
        <v>92610</v>
      </c>
      <c r="J11" s="33">
        <f>H11*0.5</f>
        <v>61740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207532.79999999999</v>
      </c>
      <c r="G12" s="37">
        <f>H12*1.1</f>
        <v>190238.40000000002</v>
      </c>
      <c r="H12" s="37">
        <v>172944</v>
      </c>
      <c r="I12" s="37">
        <f>H12*0.75</f>
        <v>129708</v>
      </c>
      <c r="J12" s="37">
        <f>H12*0.5</f>
        <v>86472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22320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31680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3600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5040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24480 до 1419840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24480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48960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97920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146880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195840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244800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293760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342720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391680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440640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489600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538560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587520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636480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685440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734400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783360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832320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881280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930240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979200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1028160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1077120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1126080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1175040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1224000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1272960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1321920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1370880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1419840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1468800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1517760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1566720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1615680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1664640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1713600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1762560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1811520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1860480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266</v>
      </c>
      <c r="C60" s="53"/>
      <c r="D60" s="53"/>
      <c r="E60" s="54"/>
      <c r="F60" s="67">
        <v>1909440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353</v>
      </c>
      <c r="C61" s="53"/>
      <c r="D61" s="53"/>
      <c r="E61" s="54"/>
      <c r="F61" s="67">
        <v>1958400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354</v>
      </c>
      <c r="C62" s="53"/>
      <c r="D62" s="53"/>
      <c r="E62" s="54"/>
      <c r="F62" s="67">
        <v>2007360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355</v>
      </c>
      <c r="C63" s="53"/>
      <c r="D63" s="53"/>
      <c r="E63" s="54"/>
      <c r="F63" s="67">
        <v>2056320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356</v>
      </c>
      <c r="C64" s="53"/>
      <c r="D64" s="53"/>
      <c r="E64" s="54"/>
      <c r="F64" s="67">
        <v>2105280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357</v>
      </c>
      <c r="C65" s="53"/>
      <c r="D65" s="53"/>
      <c r="E65" s="54"/>
      <c r="F65" s="67">
        <v>2154240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358</v>
      </c>
      <c r="C66" s="53"/>
      <c r="D66" s="53"/>
      <c r="E66" s="54"/>
      <c r="F66" s="67">
        <v>2203200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359</v>
      </c>
      <c r="C67" s="53"/>
      <c r="D67" s="53"/>
      <c r="E67" s="54"/>
      <c r="F67" s="67">
        <v>2252160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360</v>
      </c>
      <c r="C68" s="53"/>
      <c r="D68" s="53"/>
      <c r="E68" s="54"/>
      <c r="F68" s="67">
        <v>2301120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361</v>
      </c>
      <c r="C69" s="53"/>
      <c r="D69" s="53"/>
      <c r="E69" s="54"/>
      <c r="F69" s="67">
        <v>2350080</v>
      </c>
      <c r="G69" s="68"/>
      <c r="H69" s="68"/>
      <c r="I69" s="68"/>
      <c r="J69" s="69"/>
    </row>
    <row r="70" spans="1:10" ht="36" customHeight="1" outlineLevel="1" thickBot="1" x14ac:dyDescent="0.3">
      <c r="A70" s="7"/>
      <c r="B70" s="52" t="s">
        <v>362</v>
      </c>
      <c r="C70" s="53"/>
      <c r="D70" s="53"/>
      <c r="E70" s="54"/>
      <c r="F70" s="67">
        <v>2399040</v>
      </c>
      <c r="G70" s="68"/>
      <c r="H70" s="68"/>
      <c r="I70" s="68"/>
      <c r="J70" s="69"/>
    </row>
    <row r="71" spans="1:10" ht="36" customHeight="1" thickBot="1" x14ac:dyDescent="0.3">
      <c r="A71" s="7"/>
      <c r="B71" s="70" t="s">
        <v>142</v>
      </c>
      <c r="C71" s="71"/>
      <c r="D71" s="71"/>
      <c r="E71" s="72"/>
      <c r="F71" s="73" t="str">
        <f>"Цена от "&amp;MIN(F72:F81)&amp;" до "&amp;MAX(F72:F81)</f>
        <v>Цена от 3600 до 158400</v>
      </c>
      <c r="G71" s="74"/>
      <c r="H71" s="74"/>
      <c r="I71" s="74"/>
      <c r="J71" s="75"/>
    </row>
    <row r="72" spans="1:10" ht="36" customHeight="1" x14ac:dyDescent="0.25">
      <c r="A72" s="7"/>
      <c r="B72" s="76" t="s">
        <v>143</v>
      </c>
      <c r="C72" s="77"/>
      <c r="D72" s="77"/>
      <c r="E72" s="54"/>
      <c r="F72" s="67">
        <v>15120</v>
      </c>
      <c r="G72" s="68"/>
      <c r="H72" s="68"/>
      <c r="I72" s="68"/>
      <c r="J72" s="69"/>
    </row>
    <row r="73" spans="1:10" ht="36" customHeight="1" x14ac:dyDescent="0.25">
      <c r="A73" s="7"/>
      <c r="B73" s="76" t="s">
        <v>210</v>
      </c>
      <c r="C73" s="77"/>
      <c r="D73" s="77"/>
      <c r="E73" s="54"/>
      <c r="F73" s="67">
        <v>7200</v>
      </c>
      <c r="G73" s="68"/>
      <c r="H73" s="68"/>
      <c r="I73" s="68"/>
      <c r="J73" s="69"/>
    </row>
    <row r="74" spans="1:10" ht="36" customHeight="1" x14ac:dyDescent="0.25">
      <c r="A74" s="7"/>
      <c r="B74" s="78" t="s">
        <v>145</v>
      </c>
      <c r="C74" s="79"/>
      <c r="D74" s="79"/>
      <c r="E74" s="36"/>
      <c r="F74" s="80">
        <v>158400</v>
      </c>
      <c r="G74" s="81"/>
      <c r="H74" s="81"/>
      <c r="I74" s="81"/>
      <c r="J74" s="82"/>
    </row>
    <row r="75" spans="1:10" ht="36" customHeight="1" x14ac:dyDescent="0.25">
      <c r="A75" s="7"/>
      <c r="B75" s="76" t="s">
        <v>146</v>
      </c>
      <c r="C75" s="77"/>
      <c r="D75" s="77"/>
      <c r="E75" s="54"/>
      <c r="F75" s="67">
        <v>20160</v>
      </c>
      <c r="G75" s="68"/>
      <c r="H75" s="68"/>
      <c r="I75" s="68"/>
      <c r="J75" s="69"/>
    </row>
    <row r="76" spans="1:10" ht="36" customHeight="1" x14ac:dyDescent="0.25">
      <c r="A76" s="7"/>
      <c r="B76" s="76" t="s">
        <v>147</v>
      </c>
      <c r="C76" s="77"/>
      <c r="D76" s="77"/>
      <c r="E76" s="54"/>
      <c r="F76" s="67">
        <v>57600</v>
      </c>
      <c r="G76" s="68"/>
      <c r="H76" s="68"/>
      <c r="I76" s="68"/>
      <c r="J76" s="69"/>
    </row>
    <row r="77" spans="1:10" ht="36" customHeight="1" x14ac:dyDescent="0.25">
      <c r="A77" s="7"/>
      <c r="B77" s="76" t="s">
        <v>148</v>
      </c>
      <c r="C77" s="77"/>
      <c r="D77" s="77"/>
      <c r="E77" s="54"/>
      <c r="F77" s="67">
        <v>3600</v>
      </c>
      <c r="G77" s="68"/>
      <c r="H77" s="68"/>
      <c r="I77" s="68"/>
      <c r="J77" s="69"/>
    </row>
    <row r="78" spans="1:10" ht="36" customHeight="1" x14ac:dyDescent="0.25">
      <c r="A78" s="7"/>
      <c r="B78" s="76" t="s">
        <v>149</v>
      </c>
      <c r="C78" s="77"/>
      <c r="D78" s="77"/>
      <c r="E78" s="54"/>
      <c r="F78" s="67">
        <v>3600</v>
      </c>
      <c r="G78" s="68"/>
      <c r="H78" s="68"/>
      <c r="I78" s="68"/>
      <c r="J78" s="69"/>
    </row>
    <row r="79" spans="1:10" ht="36" customHeight="1" x14ac:dyDescent="0.25">
      <c r="A79" s="7"/>
      <c r="B79" s="76" t="s">
        <v>150</v>
      </c>
      <c r="C79" s="77"/>
      <c r="D79" s="77"/>
      <c r="E79" s="54"/>
      <c r="F79" s="67">
        <v>7200</v>
      </c>
      <c r="G79" s="68"/>
      <c r="H79" s="68"/>
      <c r="I79" s="68"/>
      <c r="J79" s="69"/>
    </row>
    <row r="80" spans="1:10" ht="36" customHeight="1" x14ac:dyDescent="0.25">
      <c r="A80" s="7"/>
      <c r="B80" s="76" t="s">
        <v>151</v>
      </c>
      <c r="C80" s="77"/>
      <c r="D80" s="77"/>
      <c r="E80" s="54"/>
      <c r="F80" s="67">
        <v>10800</v>
      </c>
      <c r="G80" s="68"/>
      <c r="H80" s="68"/>
      <c r="I80" s="68"/>
      <c r="J80" s="69"/>
    </row>
    <row r="81" spans="1:10" ht="36" customHeight="1" thickBot="1" x14ac:dyDescent="0.3">
      <c r="A81" s="7"/>
      <c r="B81" s="76" t="s">
        <v>152</v>
      </c>
      <c r="C81" s="77"/>
      <c r="D81" s="77"/>
      <c r="E81" s="54"/>
      <c r="F81" s="67">
        <v>69120</v>
      </c>
      <c r="G81" s="68"/>
      <c r="H81" s="68"/>
      <c r="I81" s="68"/>
      <c r="J81" s="69"/>
    </row>
    <row r="82" spans="1:10" ht="21.75" customHeight="1" thickBot="1" x14ac:dyDescent="0.3">
      <c r="A82" s="7"/>
      <c r="B82" s="27"/>
      <c r="C82" s="38"/>
      <c r="D82" s="38"/>
      <c r="E82" s="39"/>
      <c r="F82" s="40" t="s">
        <v>153</v>
      </c>
      <c r="G82" s="41"/>
      <c r="H82" s="41"/>
      <c r="I82" s="41"/>
      <c r="J82" s="42"/>
    </row>
    <row r="83" spans="1:10" ht="36" customHeight="1" thickBot="1" x14ac:dyDescent="0.3">
      <c r="A83" s="7"/>
      <c r="B83" s="76" t="s">
        <v>154</v>
      </c>
      <c r="C83" s="77"/>
      <c r="D83" s="77"/>
      <c r="E83" s="54"/>
      <c r="F83" s="67">
        <v>360</v>
      </c>
      <c r="G83" s="68"/>
      <c r="H83" s="68"/>
      <c r="I83" s="68"/>
      <c r="J83" s="69"/>
    </row>
    <row r="84" spans="1:10" ht="54" customHeight="1" thickBot="1" x14ac:dyDescent="0.3">
      <c r="A84" s="7"/>
      <c r="B84" s="194" t="s">
        <v>211</v>
      </c>
      <c r="C84" s="195"/>
      <c r="D84" s="195"/>
      <c r="E84" s="196"/>
      <c r="F84" s="205" t="str">
        <f>"Цена от "&amp;MIN(F86,F90:J91,H124,F92:J103)&amp;" до "&amp;MAX(F86,F90:J91,H124,F92:J103)</f>
        <v>Цена от 6120 до 545760</v>
      </c>
      <c r="G84" s="206"/>
      <c r="H84" s="206"/>
      <c r="I84" s="206"/>
      <c r="J84" s="207"/>
    </row>
    <row r="85" spans="1:10" ht="24" customHeight="1" thickBot="1" x14ac:dyDescent="0.3">
      <c r="A85" s="7"/>
      <c r="B85" s="27"/>
      <c r="C85" s="38"/>
      <c r="D85" s="38"/>
      <c r="E85" s="39"/>
      <c r="F85" s="40"/>
      <c r="G85" s="41"/>
      <c r="H85" s="41"/>
      <c r="I85" s="41"/>
      <c r="J85" s="42"/>
    </row>
    <row r="86" spans="1:10" ht="36" customHeight="1" x14ac:dyDescent="0.25">
      <c r="A86" s="7"/>
      <c r="B86" s="76" t="s">
        <v>156</v>
      </c>
      <c r="C86" s="77"/>
      <c r="D86" s="77"/>
      <c r="E86" s="54"/>
      <c r="F86" s="67">
        <v>120960</v>
      </c>
      <c r="G86" s="68"/>
      <c r="H86" s="68"/>
      <c r="I86" s="68"/>
      <c r="J86" s="69"/>
    </row>
    <row r="87" spans="1:10" ht="36" customHeight="1" x14ac:dyDescent="0.25">
      <c r="A87" s="7"/>
      <c r="B87" s="84" t="s">
        <v>157</v>
      </c>
      <c r="C87" s="85"/>
      <c r="D87" s="85"/>
      <c r="E87" s="86"/>
      <c r="F87" s="93">
        <v>12096</v>
      </c>
      <c r="G87" s="94"/>
      <c r="H87" s="94"/>
      <c r="I87" s="94"/>
      <c r="J87" s="95"/>
    </row>
    <row r="88" spans="1:10" ht="36" customHeight="1" thickBot="1" x14ac:dyDescent="0.3">
      <c r="A88" s="7"/>
      <c r="B88" s="84" t="s">
        <v>158</v>
      </c>
      <c r="C88" s="85"/>
      <c r="D88" s="85"/>
      <c r="E88" s="86"/>
      <c r="F88" s="93">
        <v>60480</v>
      </c>
      <c r="G88" s="94"/>
      <c r="H88" s="94"/>
      <c r="I88" s="94"/>
      <c r="J88" s="95"/>
    </row>
    <row r="89" spans="1:10" ht="24" customHeight="1" thickBot="1" x14ac:dyDescent="0.3">
      <c r="A89" s="7"/>
      <c r="B89" s="27"/>
      <c r="C89" s="38"/>
      <c r="D89" s="38"/>
      <c r="E89" s="39"/>
      <c r="F89" s="40"/>
      <c r="G89" s="41"/>
      <c r="H89" s="41"/>
      <c r="I89" s="41"/>
      <c r="J89" s="42"/>
    </row>
    <row r="90" spans="1:10" ht="36" customHeight="1" x14ac:dyDescent="0.25">
      <c r="A90" s="7" t="s">
        <v>111</v>
      </c>
      <c r="B90" s="78" t="s">
        <v>159</v>
      </c>
      <c r="C90" s="79"/>
      <c r="D90" s="79"/>
      <c r="E90" s="36"/>
      <c r="F90" s="80">
        <v>142560</v>
      </c>
      <c r="G90" s="81"/>
      <c r="H90" s="81"/>
      <c r="I90" s="81"/>
      <c r="J90" s="82"/>
    </row>
    <row r="91" spans="1:10" ht="36" customHeight="1" x14ac:dyDescent="0.25">
      <c r="A91" s="7" t="s">
        <v>111</v>
      </c>
      <c r="B91" s="52" t="s">
        <v>160</v>
      </c>
      <c r="C91" s="96"/>
      <c r="D91" s="96"/>
      <c r="E91" s="97"/>
      <c r="F91" s="186">
        <v>122400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8" t="s">
        <v>161</v>
      </c>
      <c r="C92" s="79"/>
      <c r="D92" s="79"/>
      <c r="E92" s="36"/>
      <c r="F92" s="186">
        <v>219600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78" t="s">
        <v>162</v>
      </c>
      <c r="C93" s="79"/>
      <c r="D93" s="79"/>
      <c r="E93" s="36"/>
      <c r="F93" s="186">
        <v>142560</v>
      </c>
      <c r="G93" s="237"/>
      <c r="H93" s="237"/>
      <c r="I93" s="237"/>
      <c r="J93" s="238"/>
    </row>
    <row r="94" spans="1:10" ht="36" customHeight="1" x14ac:dyDescent="0.25">
      <c r="A94" s="7" t="s">
        <v>111</v>
      </c>
      <c r="B94" s="78" t="s">
        <v>163</v>
      </c>
      <c r="C94" s="79"/>
      <c r="D94" s="79"/>
      <c r="E94" s="36"/>
      <c r="F94" s="186">
        <v>171072</v>
      </c>
      <c r="G94" s="237"/>
      <c r="H94" s="237"/>
      <c r="I94" s="237"/>
      <c r="J94" s="238"/>
    </row>
    <row r="95" spans="1:10" ht="36" customHeight="1" x14ac:dyDescent="0.25">
      <c r="A95" s="7" t="s">
        <v>111</v>
      </c>
      <c r="B95" s="78" t="s">
        <v>164</v>
      </c>
      <c r="C95" s="79"/>
      <c r="D95" s="79"/>
      <c r="E95" s="36"/>
      <c r="F95" s="186">
        <v>122400</v>
      </c>
      <c r="G95" s="237"/>
      <c r="H95" s="237"/>
      <c r="I95" s="237"/>
      <c r="J95" s="238"/>
    </row>
    <row r="96" spans="1:10" ht="36" customHeight="1" x14ac:dyDescent="0.25">
      <c r="A96" s="7" t="s">
        <v>111</v>
      </c>
      <c r="B96" s="78" t="s">
        <v>165</v>
      </c>
      <c r="C96" s="79"/>
      <c r="D96" s="79"/>
      <c r="E96" s="36"/>
      <c r="F96" s="186">
        <v>244800</v>
      </c>
      <c r="G96" s="237"/>
      <c r="H96" s="237"/>
      <c r="I96" s="237"/>
      <c r="J96" s="238"/>
    </row>
    <row r="97" spans="1:10" ht="36" customHeight="1" x14ac:dyDescent="0.25">
      <c r="A97" s="7" t="s">
        <v>111</v>
      </c>
      <c r="B97" s="78" t="s">
        <v>166</v>
      </c>
      <c r="C97" s="79"/>
      <c r="D97" s="79"/>
      <c r="E97" s="36"/>
      <c r="F97" s="186">
        <v>223200</v>
      </c>
      <c r="G97" s="237"/>
      <c r="H97" s="237"/>
      <c r="I97" s="237"/>
      <c r="J97" s="238"/>
    </row>
    <row r="98" spans="1:10" ht="36" customHeight="1" x14ac:dyDescent="0.25">
      <c r="A98" s="7"/>
      <c r="B98" s="78" t="s">
        <v>167</v>
      </c>
      <c r="C98" s="79"/>
      <c r="D98" s="79"/>
      <c r="E98" s="36"/>
      <c r="F98" s="186">
        <v>285192</v>
      </c>
      <c r="G98" s="237"/>
      <c r="H98" s="237"/>
      <c r="I98" s="237"/>
      <c r="J98" s="238"/>
    </row>
    <row r="99" spans="1:10" ht="36" customHeight="1" x14ac:dyDescent="0.25">
      <c r="A99" s="7" t="s">
        <v>111</v>
      </c>
      <c r="B99" s="78" t="s">
        <v>168</v>
      </c>
      <c r="C99" s="79"/>
      <c r="D99" s="79"/>
      <c r="E99" s="36"/>
      <c r="F99" s="186">
        <v>6120</v>
      </c>
      <c r="G99" s="237"/>
      <c r="H99" s="237"/>
      <c r="I99" s="237"/>
      <c r="J99" s="238"/>
    </row>
    <row r="100" spans="1:10" ht="36" customHeight="1" x14ac:dyDescent="0.25">
      <c r="A100" s="7"/>
      <c r="B100" s="52" t="s">
        <v>169</v>
      </c>
      <c r="C100" s="96"/>
      <c r="D100" s="96"/>
      <c r="E100" s="97"/>
      <c r="F100" s="186">
        <v>131328</v>
      </c>
      <c r="G100" s="237"/>
      <c r="H100" s="237"/>
      <c r="I100" s="237"/>
      <c r="J100" s="238"/>
    </row>
    <row r="101" spans="1:10" ht="36" customHeight="1" x14ac:dyDescent="0.25">
      <c r="B101" s="52" t="s">
        <v>170</v>
      </c>
      <c r="C101" s="96"/>
      <c r="D101" s="96"/>
      <c r="E101" s="97"/>
      <c r="F101" s="186">
        <v>110592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52" t="s">
        <v>171</v>
      </c>
      <c r="C102" s="96"/>
      <c r="D102" s="96"/>
      <c r="E102" s="97"/>
      <c r="F102" s="186">
        <v>545760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52" t="s">
        <v>172</v>
      </c>
      <c r="C103" s="96"/>
      <c r="D103" s="96"/>
      <c r="E103" s="97"/>
      <c r="F103" s="186">
        <v>122400</v>
      </c>
      <c r="G103" s="237"/>
      <c r="H103" s="237"/>
      <c r="I103" s="237"/>
      <c r="J103" s="238"/>
    </row>
    <row r="104" spans="1:10" ht="37.5" customHeight="1" x14ac:dyDescent="0.25">
      <c r="A104" s="7"/>
      <c r="B104" s="76" t="s">
        <v>173</v>
      </c>
      <c r="C104" s="77"/>
      <c r="D104" s="77"/>
      <c r="E104" s="54"/>
      <c r="F104" s="186">
        <v>14400</v>
      </c>
      <c r="G104" s="237"/>
      <c r="H104" s="237"/>
      <c r="I104" s="237"/>
      <c r="J104" s="238"/>
    </row>
    <row r="105" spans="1:10" ht="36" customHeight="1" x14ac:dyDescent="0.25">
      <c r="A105" s="7"/>
      <c r="B105" s="76" t="s">
        <v>174</v>
      </c>
      <c r="C105" s="77"/>
      <c r="D105" s="77"/>
      <c r="E105" s="54"/>
      <c r="F105" s="186">
        <v>230400</v>
      </c>
      <c r="G105" s="237"/>
      <c r="H105" s="237"/>
      <c r="I105" s="237"/>
      <c r="J105" s="238"/>
    </row>
    <row r="106" spans="1:10" ht="36" customHeight="1" x14ac:dyDescent="0.25">
      <c r="A106" s="7"/>
      <c r="B106" s="76" t="s">
        <v>175</v>
      </c>
      <c r="C106" s="77"/>
      <c r="D106" s="77"/>
      <c r="E106" s="53"/>
      <c r="F106" s="186">
        <v>120060</v>
      </c>
      <c r="G106" s="237"/>
      <c r="H106" s="237"/>
      <c r="I106" s="237"/>
      <c r="J106" s="238"/>
    </row>
    <row r="107" spans="1:10" ht="36" customHeight="1" x14ac:dyDescent="0.25">
      <c r="A107" s="7" t="s">
        <v>113</v>
      </c>
      <c r="B107" s="76" t="s">
        <v>176</v>
      </c>
      <c r="C107" s="77"/>
      <c r="D107" s="77"/>
      <c r="E107" s="54"/>
      <c r="F107" s="186">
        <v>200160</v>
      </c>
      <c r="G107" s="237"/>
      <c r="H107" s="237"/>
      <c r="I107" s="237"/>
      <c r="J107" s="238"/>
    </row>
    <row r="108" spans="1:10" ht="36" customHeight="1" x14ac:dyDescent="0.25">
      <c r="A108" s="7" t="s">
        <v>113</v>
      </c>
      <c r="B108" s="76" t="s">
        <v>177</v>
      </c>
      <c r="C108" s="77"/>
      <c r="D108" s="77"/>
      <c r="E108" s="54"/>
      <c r="F108" s="186">
        <v>171360</v>
      </c>
      <c r="G108" s="237"/>
      <c r="H108" s="237"/>
      <c r="I108" s="237"/>
      <c r="J108" s="238"/>
    </row>
    <row r="109" spans="1:10" ht="36" customHeight="1" x14ac:dyDescent="0.25">
      <c r="A109" s="7" t="s">
        <v>113</v>
      </c>
      <c r="B109" s="76" t="s">
        <v>178</v>
      </c>
      <c r="C109" s="77"/>
      <c r="D109" s="77"/>
      <c r="E109" s="54"/>
      <c r="F109" s="186">
        <v>308160</v>
      </c>
      <c r="G109" s="237"/>
      <c r="H109" s="237"/>
      <c r="I109" s="237"/>
      <c r="J109" s="238"/>
    </row>
    <row r="110" spans="1:10" ht="36" customHeight="1" x14ac:dyDescent="0.25">
      <c r="A110" s="7" t="s">
        <v>113</v>
      </c>
      <c r="B110" s="76" t="s">
        <v>179</v>
      </c>
      <c r="C110" s="77"/>
      <c r="D110" s="77"/>
      <c r="E110" s="54"/>
      <c r="F110" s="186">
        <v>200160</v>
      </c>
      <c r="G110" s="237"/>
      <c r="H110" s="237"/>
      <c r="I110" s="237"/>
      <c r="J110" s="238"/>
    </row>
    <row r="111" spans="1:10" ht="36" customHeight="1" x14ac:dyDescent="0.25">
      <c r="A111" s="7" t="s">
        <v>113</v>
      </c>
      <c r="B111" s="76" t="s">
        <v>180</v>
      </c>
      <c r="C111" s="77"/>
      <c r="D111" s="77"/>
      <c r="E111" s="54"/>
      <c r="F111" s="186">
        <v>240192</v>
      </c>
      <c r="G111" s="237"/>
      <c r="H111" s="237"/>
      <c r="I111" s="237"/>
      <c r="J111" s="238"/>
    </row>
    <row r="112" spans="1:10" ht="36" customHeight="1" x14ac:dyDescent="0.25">
      <c r="A112" s="7" t="s">
        <v>113</v>
      </c>
      <c r="B112" s="76" t="s">
        <v>181</v>
      </c>
      <c r="C112" s="77"/>
      <c r="D112" s="77"/>
      <c r="E112" s="54"/>
      <c r="F112" s="186">
        <v>171360</v>
      </c>
      <c r="G112" s="237"/>
      <c r="H112" s="237"/>
      <c r="I112" s="237"/>
      <c r="J112" s="238"/>
    </row>
    <row r="113" spans="1:10" ht="36" customHeight="1" x14ac:dyDescent="0.25">
      <c r="A113" s="7" t="s">
        <v>113</v>
      </c>
      <c r="B113" s="76" t="s">
        <v>182</v>
      </c>
      <c r="C113" s="77"/>
      <c r="D113" s="77"/>
      <c r="E113" s="54"/>
      <c r="F113" s="186">
        <v>342720</v>
      </c>
      <c r="G113" s="237"/>
      <c r="H113" s="237"/>
      <c r="I113" s="237"/>
      <c r="J113" s="238"/>
    </row>
    <row r="114" spans="1:10" ht="36" customHeight="1" x14ac:dyDescent="0.25">
      <c r="A114" s="7" t="s">
        <v>113</v>
      </c>
      <c r="B114" s="76" t="s">
        <v>183</v>
      </c>
      <c r="C114" s="77"/>
      <c r="D114" s="77"/>
      <c r="E114" s="54"/>
      <c r="F114" s="186">
        <v>312480</v>
      </c>
      <c r="G114" s="237"/>
      <c r="H114" s="237"/>
      <c r="I114" s="237"/>
      <c r="J114" s="238"/>
    </row>
    <row r="115" spans="1:10" ht="36" customHeight="1" x14ac:dyDescent="0.25">
      <c r="A115" s="7" t="s">
        <v>113</v>
      </c>
      <c r="B115" s="76" t="s">
        <v>184</v>
      </c>
      <c r="C115" s="77"/>
      <c r="D115" s="77"/>
      <c r="E115" s="54"/>
      <c r="F115" s="186">
        <v>8640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52" t="s">
        <v>185</v>
      </c>
      <c r="C116" s="96"/>
      <c r="D116" s="96"/>
      <c r="E116" s="97"/>
      <c r="F116" s="186">
        <v>764640</v>
      </c>
      <c r="G116" s="237"/>
      <c r="H116" s="237"/>
      <c r="I116" s="237"/>
      <c r="J116" s="238"/>
    </row>
    <row r="117" spans="1:10" ht="36" customHeight="1" thickBot="1" x14ac:dyDescent="0.3">
      <c r="A117" s="7" t="s">
        <v>113</v>
      </c>
      <c r="B117" s="76" t="s">
        <v>186</v>
      </c>
      <c r="C117" s="77"/>
      <c r="D117" s="77"/>
      <c r="E117" s="54"/>
      <c r="F117" s="186">
        <v>171360</v>
      </c>
      <c r="G117" s="237"/>
      <c r="H117" s="237"/>
      <c r="I117" s="237"/>
      <c r="J117" s="238"/>
    </row>
    <row r="118" spans="1:10" ht="36" customHeight="1" thickBot="1" x14ac:dyDescent="0.3">
      <c r="A118" s="7"/>
      <c r="B118" s="208" t="s">
        <v>187</v>
      </c>
      <c r="C118" s="209"/>
      <c r="D118" s="209"/>
      <c r="E118" s="210"/>
      <c r="F118" s="205"/>
      <c r="G118" s="206"/>
      <c r="H118" s="206"/>
      <c r="I118" s="206"/>
      <c r="J118" s="207"/>
    </row>
    <row r="119" spans="1:10" ht="22.5" customHeight="1" thickBot="1" x14ac:dyDescent="0.3">
      <c r="A119" s="7" t="s">
        <v>111</v>
      </c>
      <c r="B119" s="167" t="s">
        <v>188</v>
      </c>
      <c r="C119" s="168"/>
      <c r="D119" s="168"/>
      <c r="E119" s="168"/>
      <c r="F119" s="168"/>
      <c r="G119" s="168"/>
      <c r="H119" s="168"/>
      <c r="I119" s="168"/>
      <c r="J119" s="169"/>
    </row>
    <row r="120" spans="1:10" ht="36" customHeight="1" x14ac:dyDescent="0.25">
      <c r="A120" s="7"/>
      <c r="B120" s="34" t="s">
        <v>189</v>
      </c>
      <c r="C120" s="170"/>
      <c r="D120" s="170"/>
      <c r="E120" s="171"/>
      <c r="F120" s="80">
        <v>60</v>
      </c>
      <c r="G120" s="81"/>
      <c r="H120" s="81"/>
      <c r="I120" s="81"/>
      <c r="J120" s="82"/>
    </row>
    <row r="121" spans="1:10" ht="36" customHeight="1" x14ac:dyDescent="0.25">
      <c r="A121" s="7"/>
      <c r="B121" s="76" t="s">
        <v>190</v>
      </c>
      <c r="C121" s="77"/>
      <c r="D121" s="77"/>
      <c r="E121" s="54"/>
      <c r="F121" s="67">
        <v>60</v>
      </c>
      <c r="G121" s="68"/>
      <c r="H121" s="68"/>
      <c r="I121" s="68"/>
      <c r="J121" s="69"/>
    </row>
    <row r="122" spans="1:10" ht="36" customHeight="1" thickBot="1" x14ac:dyDescent="0.3">
      <c r="A122" s="7"/>
      <c r="B122" s="76" t="s">
        <v>191</v>
      </c>
      <c r="C122" s="77"/>
      <c r="D122" s="77"/>
      <c r="E122" s="54"/>
      <c r="F122" s="67">
        <v>120</v>
      </c>
      <c r="G122" s="68"/>
      <c r="H122" s="68"/>
      <c r="I122" s="68"/>
      <c r="J122" s="69"/>
    </row>
    <row r="123" spans="1:10" ht="36" customHeight="1" thickBot="1" x14ac:dyDescent="0.3">
      <c r="A123" s="7"/>
      <c r="B123" s="18" t="s">
        <v>192</v>
      </c>
      <c r="C123" s="19"/>
      <c r="D123" s="19"/>
      <c r="E123" s="20"/>
      <c r="F123" s="205"/>
      <c r="G123" s="206"/>
      <c r="H123" s="206"/>
      <c r="I123" s="206"/>
      <c r="J123" s="207"/>
    </row>
    <row r="124" spans="1:10" ht="36" customHeight="1" x14ac:dyDescent="0.25">
      <c r="A124" s="7" t="s">
        <v>111</v>
      </c>
      <c r="B124" s="78" t="s">
        <v>193</v>
      </c>
      <c r="C124" s="79"/>
      <c r="D124" s="79"/>
      <c r="E124" s="36"/>
      <c r="F124" s="211">
        <f>H124*1.2</f>
        <v>119232</v>
      </c>
      <c r="G124" s="212">
        <f>H124*1.1</f>
        <v>109296.00000000001</v>
      </c>
      <c r="H124" s="212">
        <v>99360</v>
      </c>
      <c r="I124" s="212">
        <f>H124*0.75</f>
        <v>74520</v>
      </c>
      <c r="J124" s="213">
        <f>H124*0.5</f>
        <v>49680</v>
      </c>
    </row>
    <row r="125" spans="1:10" ht="36" customHeight="1" x14ac:dyDescent="0.25">
      <c r="A125" s="7" t="s">
        <v>111</v>
      </c>
      <c r="B125" s="78" t="s">
        <v>194</v>
      </c>
      <c r="C125" s="79"/>
      <c r="D125" s="79"/>
      <c r="E125" s="36"/>
      <c r="F125" s="67">
        <v>99360</v>
      </c>
      <c r="G125" s="68"/>
      <c r="H125" s="68"/>
      <c r="I125" s="68"/>
      <c r="J125" s="69"/>
    </row>
    <row r="126" spans="1:10" ht="36" customHeight="1" x14ac:dyDescent="0.25">
      <c r="A126" s="7" t="s">
        <v>111</v>
      </c>
      <c r="B126" s="78" t="s">
        <v>195</v>
      </c>
      <c r="C126" s="79"/>
      <c r="D126" s="79"/>
      <c r="E126" s="36"/>
      <c r="F126" s="67">
        <v>72000</v>
      </c>
      <c r="G126" s="68"/>
      <c r="H126" s="68"/>
      <c r="I126" s="68"/>
      <c r="J126" s="69"/>
    </row>
    <row r="127" spans="1:10" ht="36" customHeight="1" x14ac:dyDescent="0.25">
      <c r="A127" s="7" t="s">
        <v>113</v>
      </c>
      <c r="B127" s="76" t="s">
        <v>196</v>
      </c>
      <c r="C127" s="77"/>
      <c r="D127" s="77"/>
      <c r="E127" s="54"/>
      <c r="F127" s="211">
        <f>H127*1.2</f>
        <v>167616</v>
      </c>
      <c r="G127" s="212">
        <f>H127*1.1</f>
        <v>153648</v>
      </c>
      <c r="H127" s="212">
        <v>139680</v>
      </c>
      <c r="I127" s="212">
        <f>H127*0.75</f>
        <v>104760</v>
      </c>
      <c r="J127" s="213">
        <f>H127*0.5</f>
        <v>69840</v>
      </c>
    </row>
    <row r="128" spans="1:10" ht="36" customHeight="1" x14ac:dyDescent="0.25">
      <c r="A128" s="7" t="s">
        <v>113</v>
      </c>
      <c r="B128" s="76" t="s">
        <v>197</v>
      </c>
      <c r="C128" s="77"/>
      <c r="D128" s="77"/>
      <c r="E128" s="54"/>
      <c r="F128" s="67">
        <v>139680</v>
      </c>
      <c r="G128" s="68"/>
      <c r="H128" s="68"/>
      <c r="I128" s="68"/>
      <c r="J128" s="69"/>
    </row>
    <row r="129" spans="1:10" ht="36" customHeight="1" x14ac:dyDescent="0.25">
      <c r="A129" s="7" t="s">
        <v>113</v>
      </c>
      <c r="B129" s="76" t="s">
        <v>198</v>
      </c>
      <c r="C129" s="77"/>
      <c r="D129" s="77"/>
      <c r="E129" s="54"/>
      <c r="F129" s="67">
        <v>100800</v>
      </c>
      <c r="G129" s="68"/>
      <c r="H129" s="68"/>
      <c r="I129" s="68"/>
      <c r="J129" s="69"/>
    </row>
    <row r="130" spans="1:10" ht="36" customHeight="1" thickBot="1" x14ac:dyDescent="0.3">
      <c r="A130" s="7"/>
      <c r="B130" s="76" t="s">
        <v>199</v>
      </c>
      <c r="C130" s="77"/>
      <c r="D130" s="77"/>
      <c r="E130" s="53"/>
      <c r="F130" s="117">
        <f>H130*1.2</f>
        <v>205632</v>
      </c>
      <c r="G130" s="117">
        <f>H130*1.1</f>
        <v>188496.00000000003</v>
      </c>
      <c r="H130" s="117">
        <v>171360</v>
      </c>
      <c r="I130" s="117">
        <f>H130*0.75</f>
        <v>128520</v>
      </c>
      <c r="J130" s="117">
        <f>H130*0.5</f>
        <v>85680</v>
      </c>
    </row>
    <row r="131" spans="1:10" ht="54" customHeight="1" thickBot="1" x14ac:dyDescent="0.3">
      <c r="A131" s="7"/>
      <c r="B131" s="18" t="s">
        <v>200</v>
      </c>
      <c r="C131" s="19"/>
      <c r="D131" s="19"/>
      <c r="E131" s="20"/>
      <c r="F131" s="110"/>
      <c r="G131" s="111"/>
      <c r="H131" s="111"/>
      <c r="I131" s="111"/>
      <c r="J131" s="112"/>
    </row>
    <row r="132" spans="1:10" ht="36" customHeight="1" thickBot="1" x14ac:dyDescent="0.3">
      <c r="A132" s="7"/>
      <c r="B132" s="118" t="s">
        <v>188</v>
      </c>
      <c r="C132" s="119"/>
      <c r="D132" s="119"/>
      <c r="E132" s="119"/>
      <c r="F132" s="119"/>
      <c r="G132" s="119"/>
      <c r="H132" s="119"/>
      <c r="I132" s="119"/>
      <c r="J132" s="120"/>
    </row>
    <row r="133" spans="1:10" ht="36" customHeight="1" x14ac:dyDescent="0.25">
      <c r="A133" s="7"/>
      <c r="B133" s="78" t="s">
        <v>201</v>
      </c>
      <c r="C133" s="79"/>
      <c r="D133" s="79"/>
      <c r="E133" s="36"/>
      <c r="F133" s="80">
        <v>90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202</v>
      </c>
      <c r="C134" s="77"/>
      <c r="D134" s="77"/>
      <c r="E134" s="54"/>
      <c r="F134" s="67">
        <v>45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203</v>
      </c>
      <c r="C135" s="77"/>
      <c r="D135" s="77"/>
      <c r="E135" s="54"/>
      <c r="F135" s="67">
        <v>45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204</v>
      </c>
      <c r="C136" s="77"/>
      <c r="D136" s="77"/>
      <c r="E136" s="54"/>
      <c r="F136" s="67">
        <v>90</v>
      </c>
      <c r="G136" s="68"/>
      <c r="H136" s="68"/>
      <c r="I136" s="68"/>
      <c r="J136" s="69"/>
    </row>
    <row r="137" spans="1:10" ht="36" customHeight="1" thickBot="1" x14ac:dyDescent="0.3">
      <c r="A137" s="7"/>
      <c r="B137" s="76" t="s">
        <v>205</v>
      </c>
      <c r="C137" s="77"/>
      <c r="D137" s="77"/>
      <c r="E137" s="54"/>
      <c r="F137" s="67">
        <v>90</v>
      </c>
      <c r="G137" s="68"/>
      <c r="H137" s="68"/>
      <c r="I137" s="68"/>
      <c r="J137" s="69"/>
    </row>
    <row r="138" spans="1:10" ht="24" customHeight="1" thickBot="1" x14ac:dyDescent="0.3">
      <c r="A138" s="7"/>
      <c r="B138" s="27"/>
      <c r="C138" s="38"/>
      <c r="D138" s="38"/>
      <c r="E138" s="39"/>
      <c r="F138" s="40"/>
      <c r="G138" s="41"/>
      <c r="H138" s="41"/>
      <c r="I138" s="41"/>
      <c r="J138" s="42"/>
    </row>
    <row r="139" spans="1:10" ht="21" customHeight="1" x14ac:dyDescent="0.25">
      <c r="A139" s="7"/>
      <c r="B139" s="121"/>
      <c r="C139" s="122"/>
      <c r="D139" s="122"/>
      <c r="E139" s="122"/>
      <c r="F139" s="123"/>
      <c r="G139" s="123"/>
      <c r="H139" s="123"/>
      <c r="I139" s="123"/>
      <c r="J139" s="123"/>
    </row>
    <row r="140" spans="1:10" ht="56.25" customHeight="1" x14ac:dyDescent="0.25">
      <c r="A140" s="7"/>
      <c r="B140" s="124" t="s">
        <v>241</v>
      </c>
      <c r="C140" s="124"/>
      <c r="D140" s="124"/>
      <c r="E140" s="124"/>
      <c r="F140" s="124"/>
      <c r="G140" s="124"/>
      <c r="H140" s="124"/>
      <c r="I140" s="124"/>
      <c r="J140" s="124"/>
    </row>
    <row r="141" spans="1:10" ht="41.25" customHeight="1" x14ac:dyDescent="0.25">
      <c r="A141" s="7"/>
      <c r="B141" s="124" t="s">
        <v>207</v>
      </c>
      <c r="C141" s="124"/>
      <c r="D141" s="124"/>
      <c r="E141" s="124"/>
      <c r="F141" s="124"/>
      <c r="G141" s="124"/>
      <c r="H141" s="124"/>
      <c r="I141" s="124"/>
      <c r="J141" s="124"/>
    </row>
    <row r="142" spans="1:10" ht="21" x14ac:dyDescent="0.25">
      <c r="A142" s="7" t="s">
        <v>113</v>
      </c>
      <c r="B142" s="126" t="s">
        <v>255</v>
      </c>
      <c r="C142" s="126"/>
      <c r="D142" s="126"/>
      <c r="E142" s="126"/>
      <c r="F142" s="126"/>
      <c r="G142" s="126"/>
      <c r="H142" s="126"/>
      <c r="I142" s="126"/>
      <c r="J142" s="126"/>
    </row>
    <row r="143" spans="1:10" ht="42" customHeight="1" x14ac:dyDescent="0.25">
      <c r="A143" s="7"/>
      <c r="B143" s="128" t="s">
        <v>209</v>
      </c>
      <c r="C143" s="128"/>
      <c r="D143" s="128"/>
      <c r="E143" s="128"/>
      <c r="F143" s="128"/>
      <c r="G143" s="128"/>
      <c r="H143" s="128"/>
      <c r="I143" s="128"/>
      <c r="J143" s="128"/>
    </row>
    <row r="144" spans="1:10" ht="21" x14ac:dyDescent="0.25">
      <c r="A144" s="7"/>
    </row>
  </sheetData>
  <sheetProtection selectLockedCells="1" selectUnlockedCells="1"/>
  <mergeCells count="264">
    <mergeCell ref="B140:J140"/>
    <mergeCell ref="B141:J141"/>
    <mergeCell ref="B142:J142"/>
    <mergeCell ref="B143:J143"/>
    <mergeCell ref="B136:E136"/>
    <mergeCell ref="F136:J136"/>
    <mergeCell ref="B137:E137"/>
    <mergeCell ref="F137:J137"/>
    <mergeCell ref="B138:E138"/>
    <mergeCell ref="F138:J138"/>
    <mergeCell ref="B132:J132"/>
    <mergeCell ref="B133:E133"/>
    <mergeCell ref="F133:J133"/>
    <mergeCell ref="B134:E134"/>
    <mergeCell ref="F134:J134"/>
    <mergeCell ref="B135:E135"/>
    <mergeCell ref="F135:J135"/>
    <mergeCell ref="B128:E128"/>
    <mergeCell ref="F128:J128"/>
    <mergeCell ref="B129:E129"/>
    <mergeCell ref="F129:J129"/>
    <mergeCell ref="B130:E130"/>
    <mergeCell ref="B131:E131"/>
    <mergeCell ref="F131:J131"/>
    <mergeCell ref="B124:E124"/>
    <mergeCell ref="B125:E125"/>
    <mergeCell ref="F125:J125"/>
    <mergeCell ref="B126:E126"/>
    <mergeCell ref="F126:J126"/>
    <mergeCell ref="B127:E127"/>
    <mergeCell ref="B121:E121"/>
    <mergeCell ref="F121:J121"/>
    <mergeCell ref="B122:E122"/>
    <mergeCell ref="F122:J122"/>
    <mergeCell ref="B123:E123"/>
    <mergeCell ref="F123:J123"/>
    <mergeCell ref="B117:E117"/>
    <mergeCell ref="F117:J117"/>
    <mergeCell ref="F118:J118"/>
    <mergeCell ref="B119:J119"/>
    <mergeCell ref="B120:E120"/>
    <mergeCell ref="F120:J120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34"/>
  <sheetViews>
    <sheetView view="pageBreakPreview" zoomScale="65" zoomScaleNormal="60" zoomScaleSheetLayoutView="65" workbookViewId="0">
      <pane ySplit="4" topLeftCell="A70" activePane="bottomLeft" state="frozen"/>
      <selection activeCell="B11" sqref="B11:E11"/>
      <selection pane="bottomLeft" activeCell="A72" sqref="A72:XFD73"/>
    </sheetView>
  </sheetViews>
  <sheetFormatPr defaultColWidth="9.140625" defaultRowHeight="12.75" outlineLevelRow="1" x14ac:dyDescent="0.25"/>
  <cols>
    <col min="1" max="1" width="32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87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70480.800000000003</v>
      </c>
      <c r="G8" s="33">
        <f>H8*1.1</f>
        <v>64607.400000000009</v>
      </c>
      <c r="H8" s="33">
        <v>58734</v>
      </c>
      <c r="I8" s="33">
        <f>H8*0.75</f>
        <v>44050.5</v>
      </c>
      <c r="J8" s="33">
        <f>H8*0.5</f>
        <v>29367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98755.199999999997</v>
      </c>
      <c r="G9" s="37">
        <f>H9*1.1</f>
        <v>90525.6</v>
      </c>
      <c r="H9" s="37">
        <v>82296</v>
      </c>
      <c r="I9" s="37">
        <f>H9*0.75</f>
        <v>61722</v>
      </c>
      <c r="J9" s="37">
        <f>H9*0.5</f>
        <v>41148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76831.199999999997</v>
      </c>
      <c r="G11" s="33">
        <f>H11*1.1</f>
        <v>70428.600000000006</v>
      </c>
      <c r="H11" s="33">
        <v>64026</v>
      </c>
      <c r="I11" s="33">
        <f>H11*0.75</f>
        <v>48019.5</v>
      </c>
      <c r="J11" s="33">
        <f>H11*0.5</f>
        <v>32013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107568</v>
      </c>
      <c r="G12" s="37">
        <f>H12*1.1</f>
        <v>98604.000000000015</v>
      </c>
      <c r="H12" s="37">
        <v>89640</v>
      </c>
      <c r="I12" s="37">
        <f>H12*0.75</f>
        <v>67230</v>
      </c>
      <c r="J12" s="37">
        <f>H12*0.5</f>
        <v>44820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6372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2160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3024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"&amp;MIN(F21:F60)&amp;" до "&amp;MAX(F21:F60)</f>
        <v>Цена от 16200 до 648000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16200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32400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48600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64800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81000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97200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113400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129600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145800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162000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178200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194400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210600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226800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243000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259200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275400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291600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307800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324000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340200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356400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372600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388800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405000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421200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437400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453600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469800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240</v>
      </c>
      <c r="C50" s="53"/>
      <c r="D50" s="53"/>
      <c r="E50" s="54"/>
      <c r="F50" s="67">
        <v>486000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257</v>
      </c>
      <c r="C51" s="53"/>
      <c r="D51" s="53"/>
      <c r="E51" s="54"/>
      <c r="F51" s="67">
        <v>502200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258</v>
      </c>
      <c r="C52" s="53"/>
      <c r="D52" s="53"/>
      <c r="E52" s="54"/>
      <c r="F52" s="67">
        <v>518400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259</v>
      </c>
      <c r="C53" s="53"/>
      <c r="D53" s="53"/>
      <c r="E53" s="54"/>
      <c r="F53" s="67">
        <v>534600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260</v>
      </c>
      <c r="C54" s="53"/>
      <c r="D54" s="53"/>
      <c r="E54" s="54"/>
      <c r="F54" s="67">
        <v>550800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261</v>
      </c>
      <c r="C55" s="53"/>
      <c r="D55" s="53"/>
      <c r="E55" s="54"/>
      <c r="F55" s="67">
        <v>567000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262</v>
      </c>
      <c r="C56" s="53"/>
      <c r="D56" s="53"/>
      <c r="E56" s="54"/>
      <c r="F56" s="67">
        <v>583200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263</v>
      </c>
      <c r="C57" s="53"/>
      <c r="D57" s="53"/>
      <c r="E57" s="54"/>
      <c r="F57" s="67">
        <v>599400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264</v>
      </c>
      <c r="C58" s="53"/>
      <c r="D58" s="53"/>
      <c r="E58" s="54"/>
      <c r="F58" s="67">
        <v>615600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265</v>
      </c>
      <c r="C59" s="53"/>
      <c r="D59" s="53"/>
      <c r="E59" s="54"/>
      <c r="F59" s="67">
        <v>631800</v>
      </c>
      <c r="G59" s="68"/>
      <c r="H59" s="68"/>
      <c r="I59" s="68"/>
      <c r="J59" s="69"/>
    </row>
    <row r="60" spans="1:10" ht="36" customHeight="1" outlineLevel="1" thickBot="1" x14ac:dyDescent="0.3">
      <c r="A60" s="7"/>
      <c r="B60" s="52" t="s">
        <v>266</v>
      </c>
      <c r="C60" s="53"/>
      <c r="D60" s="53"/>
      <c r="E60" s="54"/>
      <c r="F60" s="67">
        <v>648000</v>
      </c>
      <c r="G60" s="68"/>
      <c r="H60" s="68"/>
      <c r="I60" s="68"/>
      <c r="J60" s="69"/>
    </row>
    <row r="61" spans="1:10" ht="36" customHeight="1" thickBot="1" x14ac:dyDescent="0.3">
      <c r="A61" s="7"/>
      <c r="B61" s="70" t="s">
        <v>142</v>
      </c>
      <c r="C61" s="71"/>
      <c r="D61" s="71"/>
      <c r="E61" s="72"/>
      <c r="F61" s="73" t="str">
        <f>"Цена от "&amp;MIN(F62:F71)&amp;" до "&amp;MAX(F62:F71)</f>
        <v>Цена от 1440 до 11340</v>
      </c>
      <c r="G61" s="74"/>
      <c r="H61" s="74"/>
      <c r="I61" s="74"/>
      <c r="J61" s="75"/>
    </row>
    <row r="62" spans="1:10" ht="36" customHeight="1" x14ac:dyDescent="0.25">
      <c r="A62" s="7"/>
      <c r="B62" s="76" t="s">
        <v>143</v>
      </c>
      <c r="C62" s="77"/>
      <c r="D62" s="77"/>
      <c r="E62" s="54"/>
      <c r="F62" s="67">
        <v>11340</v>
      </c>
      <c r="G62" s="68"/>
      <c r="H62" s="68"/>
      <c r="I62" s="68"/>
      <c r="J62" s="69"/>
    </row>
    <row r="63" spans="1:10" ht="36" customHeight="1" x14ac:dyDescent="0.25">
      <c r="A63" s="7"/>
      <c r="B63" s="76" t="s">
        <v>210</v>
      </c>
      <c r="C63" s="77"/>
      <c r="D63" s="77"/>
      <c r="E63" s="54"/>
      <c r="F63" s="67">
        <v>2628</v>
      </c>
      <c r="G63" s="68"/>
      <c r="H63" s="68"/>
      <c r="I63" s="68"/>
      <c r="J63" s="69"/>
    </row>
    <row r="64" spans="1:10" ht="36" customHeight="1" x14ac:dyDescent="0.25">
      <c r="A64" s="7"/>
      <c r="B64" s="78" t="s">
        <v>145</v>
      </c>
      <c r="C64" s="79"/>
      <c r="D64" s="79"/>
      <c r="E64" s="36"/>
      <c r="F64" s="80">
        <v>3204</v>
      </c>
      <c r="G64" s="81"/>
      <c r="H64" s="81"/>
      <c r="I64" s="81"/>
      <c r="J64" s="82"/>
    </row>
    <row r="65" spans="1:10" ht="36" customHeight="1" x14ac:dyDescent="0.25">
      <c r="A65" s="7"/>
      <c r="B65" s="76" t="s">
        <v>146</v>
      </c>
      <c r="C65" s="77"/>
      <c r="D65" s="77"/>
      <c r="E65" s="54"/>
      <c r="F65" s="67">
        <v>2124</v>
      </c>
      <c r="G65" s="68"/>
      <c r="H65" s="68"/>
      <c r="I65" s="68"/>
      <c r="J65" s="69"/>
    </row>
    <row r="66" spans="1:10" ht="36" customHeight="1" x14ac:dyDescent="0.25">
      <c r="A66" s="7"/>
      <c r="B66" s="76" t="s">
        <v>147</v>
      </c>
      <c r="C66" s="77"/>
      <c r="D66" s="77"/>
      <c r="E66" s="54"/>
      <c r="F66" s="67">
        <v>2844</v>
      </c>
      <c r="G66" s="68"/>
      <c r="H66" s="68"/>
      <c r="I66" s="68"/>
      <c r="J66" s="69"/>
    </row>
    <row r="67" spans="1:10" ht="36" customHeight="1" x14ac:dyDescent="0.25">
      <c r="A67" s="7"/>
      <c r="B67" s="76" t="s">
        <v>148</v>
      </c>
      <c r="C67" s="77"/>
      <c r="D67" s="77"/>
      <c r="E67" s="54"/>
      <c r="F67" s="67">
        <v>1440</v>
      </c>
      <c r="G67" s="68"/>
      <c r="H67" s="68"/>
      <c r="I67" s="68"/>
      <c r="J67" s="69"/>
    </row>
    <row r="68" spans="1:10" ht="36" customHeight="1" x14ac:dyDescent="0.25">
      <c r="A68" s="7"/>
      <c r="B68" s="76" t="s">
        <v>149</v>
      </c>
      <c r="C68" s="77"/>
      <c r="D68" s="77"/>
      <c r="E68" s="54"/>
      <c r="F68" s="67">
        <v>1440</v>
      </c>
      <c r="G68" s="68"/>
      <c r="H68" s="68"/>
      <c r="I68" s="68"/>
      <c r="J68" s="69"/>
    </row>
    <row r="69" spans="1:10" ht="36" customHeight="1" x14ac:dyDescent="0.25">
      <c r="A69" s="7"/>
      <c r="B69" s="76" t="s">
        <v>150</v>
      </c>
      <c r="C69" s="77"/>
      <c r="D69" s="77"/>
      <c r="E69" s="54"/>
      <c r="F69" s="67">
        <v>2880</v>
      </c>
      <c r="G69" s="68"/>
      <c r="H69" s="68"/>
      <c r="I69" s="68"/>
      <c r="J69" s="69"/>
    </row>
    <row r="70" spans="1:10" ht="36" customHeight="1" x14ac:dyDescent="0.25">
      <c r="A70" s="7"/>
      <c r="B70" s="76" t="s">
        <v>151</v>
      </c>
      <c r="C70" s="77"/>
      <c r="D70" s="77"/>
      <c r="E70" s="54"/>
      <c r="F70" s="67">
        <v>4320</v>
      </c>
      <c r="G70" s="68"/>
      <c r="H70" s="68"/>
      <c r="I70" s="68"/>
      <c r="J70" s="69"/>
    </row>
    <row r="71" spans="1:10" ht="36" customHeight="1" thickBot="1" x14ac:dyDescent="0.3">
      <c r="A71" s="7"/>
      <c r="B71" s="76" t="s">
        <v>152</v>
      </c>
      <c r="C71" s="77"/>
      <c r="D71" s="77"/>
      <c r="E71" s="54"/>
      <c r="F71" s="67">
        <v>7092</v>
      </c>
      <c r="G71" s="68"/>
      <c r="H71" s="68"/>
      <c r="I71" s="68"/>
      <c r="J71" s="69"/>
    </row>
    <row r="72" spans="1:10" ht="21.75" customHeight="1" thickBot="1" x14ac:dyDescent="0.3">
      <c r="A72" s="7"/>
      <c r="B72" s="27"/>
      <c r="C72" s="38"/>
      <c r="D72" s="38"/>
      <c r="E72" s="39"/>
      <c r="F72" s="40" t="s">
        <v>153</v>
      </c>
      <c r="G72" s="41"/>
      <c r="H72" s="41"/>
      <c r="I72" s="41"/>
      <c r="J72" s="42"/>
    </row>
    <row r="73" spans="1:10" ht="36" customHeight="1" thickBot="1" x14ac:dyDescent="0.3">
      <c r="A73" s="7"/>
      <c r="B73" s="76" t="s">
        <v>154</v>
      </c>
      <c r="C73" s="77"/>
      <c r="D73" s="77"/>
      <c r="E73" s="54"/>
      <c r="F73" s="67">
        <v>180</v>
      </c>
      <c r="G73" s="68"/>
      <c r="H73" s="68"/>
      <c r="I73" s="68"/>
      <c r="J73" s="69"/>
    </row>
    <row r="74" spans="1:10" ht="54" customHeight="1" thickBot="1" x14ac:dyDescent="0.3">
      <c r="A74" s="7"/>
      <c r="B74" s="194" t="s">
        <v>211</v>
      </c>
      <c r="C74" s="195"/>
      <c r="D74" s="195"/>
      <c r="E74" s="196"/>
      <c r="F74" s="205" t="str">
        <f>"Цена от "&amp;MIN(F76,F80:J81,H114,F82:J93)&amp;" до "&amp;MAX(F76,F80:J81,H114,F82:J93)</f>
        <v>Цена от 1800 до 231300</v>
      </c>
      <c r="G74" s="206"/>
      <c r="H74" s="206"/>
      <c r="I74" s="206"/>
      <c r="J74" s="207"/>
    </row>
    <row r="75" spans="1:10" ht="24" customHeight="1" thickBot="1" x14ac:dyDescent="0.3">
      <c r="A75" s="7"/>
      <c r="B75" s="27"/>
      <c r="C75" s="38"/>
      <c r="D75" s="38"/>
      <c r="E75" s="39"/>
      <c r="F75" s="40"/>
      <c r="G75" s="41"/>
      <c r="H75" s="41"/>
      <c r="I75" s="41"/>
      <c r="J75" s="42"/>
    </row>
    <row r="76" spans="1:10" ht="36" customHeight="1" x14ac:dyDescent="0.25">
      <c r="A76" s="7"/>
      <c r="B76" s="76" t="s">
        <v>156</v>
      </c>
      <c r="C76" s="77"/>
      <c r="D76" s="77"/>
      <c r="E76" s="54"/>
      <c r="F76" s="67">
        <v>47700</v>
      </c>
      <c r="G76" s="68"/>
      <c r="H76" s="68"/>
      <c r="I76" s="68"/>
      <c r="J76" s="69"/>
    </row>
    <row r="77" spans="1:10" ht="36" customHeight="1" x14ac:dyDescent="0.25">
      <c r="A77" s="7"/>
      <c r="B77" s="84" t="s">
        <v>157</v>
      </c>
      <c r="C77" s="85"/>
      <c r="D77" s="85"/>
      <c r="E77" s="86"/>
      <c r="F77" s="93">
        <v>4770</v>
      </c>
      <c r="G77" s="94"/>
      <c r="H77" s="94"/>
      <c r="I77" s="94"/>
      <c r="J77" s="95"/>
    </row>
    <row r="78" spans="1:10" ht="36" customHeight="1" thickBot="1" x14ac:dyDescent="0.3">
      <c r="A78" s="7"/>
      <c r="B78" s="84" t="s">
        <v>158</v>
      </c>
      <c r="C78" s="85"/>
      <c r="D78" s="85"/>
      <c r="E78" s="86"/>
      <c r="F78" s="93">
        <v>11925</v>
      </c>
      <c r="G78" s="94"/>
      <c r="H78" s="94"/>
      <c r="I78" s="94"/>
      <c r="J78" s="95"/>
    </row>
    <row r="79" spans="1:10" ht="24" customHeight="1" thickBot="1" x14ac:dyDescent="0.3">
      <c r="A79" s="7"/>
      <c r="B79" s="27"/>
      <c r="C79" s="38"/>
      <c r="D79" s="38"/>
      <c r="E79" s="39"/>
      <c r="F79" s="40"/>
      <c r="G79" s="41"/>
      <c r="H79" s="41"/>
      <c r="I79" s="41"/>
      <c r="J79" s="42"/>
    </row>
    <row r="80" spans="1:10" ht="36" customHeight="1" x14ac:dyDescent="0.25">
      <c r="A80" s="7" t="s">
        <v>111</v>
      </c>
      <c r="B80" s="78" t="s">
        <v>159</v>
      </c>
      <c r="C80" s="79"/>
      <c r="D80" s="79"/>
      <c r="E80" s="36"/>
      <c r="F80" s="80">
        <v>45360</v>
      </c>
      <c r="G80" s="81"/>
      <c r="H80" s="81"/>
      <c r="I80" s="81"/>
      <c r="J80" s="82"/>
    </row>
    <row r="81" spans="1:10" ht="36" customHeight="1" x14ac:dyDescent="0.25">
      <c r="A81" s="7" t="s">
        <v>111</v>
      </c>
      <c r="B81" s="76" t="s">
        <v>160</v>
      </c>
      <c r="C81" s="77"/>
      <c r="D81" s="77"/>
      <c r="E81" s="54"/>
      <c r="F81" s="186">
        <v>3204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161</v>
      </c>
      <c r="C82" s="77"/>
      <c r="D82" s="77"/>
      <c r="E82" s="54"/>
      <c r="F82" s="186">
        <v>11700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76" t="s">
        <v>162</v>
      </c>
      <c r="C83" s="77"/>
      <c r="D83" s="77"/>
      <c r="E83" s="54"/>
      <c r="F83" s="186">
        <v>54000</v>
      </c>
      <c r="G83" s="237"/>
      <c r="H83" s="237"/>
      <c r="I83" s="237"/>
      <c r="J83" s="238"/>
    </row>
    <row r="84" spans="1:10" ht="36" customHeight="1" x14ac:dyDescent="0.25">
      <c r="A84" s="7" t="s">
        <v>111</v>
      </c>
      <c r="B84" s="76" t="s">
        <v>163</v>
      </c>
      <c r="C84" s="77"/>
      <c r="D84" s="77"/>
      <c r="E84" s="54"/>
      <c r="F84" s="186">
        <v>64800</v>
      </c>
      <c r="G84" s="237"/>
      <c r="H84" s="237"/>
      <c r="I84" s="237"/>
      <c r="J84" s="238"/>
    </row>
    <row r="85" spans="1:10" ht="36" customHeight="1" x14ac:dyDescent="0.25">
      <c r="A85" s="7" t="s">
        <v>111</v>
      </c>
      <c r="B85" s="76" t="s">
        <v>164</v>
      </c>
      <c r="C85" s="77"/>
      <c r="D85" s="77"/>
      <c r="E85" s="54"/>
      <c r="F85" s="186">
        <v>5940</v>
      </c>
      <c r="G85" s="237"/>
      <c r="H85" s="237"/>
      <c r="I85" s="237"/>
      <c r="J85" s="238"/>
    </row>
    <row r="86" spans="1:10" ht="36" customHeight="1" x14ac:dyDescent="0.25">
      <c r="A86" s="7" t="s">
        <v>111</v>
      </c>
      <c r="B86" s="76" t="s">
        <v>165</v>
      </c>
      <c r="C86" s="77"/>
      <c r="D86" s="77"/>
      <c r="E86" s="54"/>
      <c r="F86" s="186">
        <v>9000</v>
      </c>
      <c r="G86" s="237"/>
      <c r="H86" s="237"/>
      <c r="I86" s="237"/>
      <c r="J86" s="238"/>
    </row>
    <row r="87" spans="1:10" ht="36" customHeight="1" x14ac:dyDescent="0.25">
      <c r="A87" s="7" t="s">
        <v>111</v>
      </c>
      <c r="B87" s="52" t="s">
        <v>166</v>
      </c>
      <c r="C87" s="96"/>
      <c r="D87" s="96"/>
      <c r="E87" s="97"/>
      <c r="F87" s="186">
        <v>21240</v>
      </c>
      <c r="G87" s="237"/>
      <c r="H87" s="237"/>
      <c r="I87" s="237"/>
      <c r="J87" s="238"/>
    </row>
    <row r="88" spans="1:10" ht="36" customHeight="1" x14ac:dyDescent="0.25">
      <c r="A88" s="7"/>
      <c r="B88" s="52" t="s">
        <v>167</v>
      </c>
      <c r="C88" s="96"/>
      <c r="D88" s="96"/>
      <c r="E88" s="97"/>
      <c r="F88" s="186">
        <v>108000</v>
      </c>
      <c r="G88" s="237"/>
      <c r="H88" s="237"/>
      <c r="I88" s="237"/>
      <c r="J88" s="238"/>
    </row>
    <row r="89" spans="1:10" ht="36" customHeight="1" x14ac:dyDescent="0.25">
      <c r="A89" s="7" t="s">
        <v>111</v>
      </c>
      <c r="B89" s="78" t="s">
        <v>168</v>
      </c>
      <c r="C89" s="79"/>
      <c r="D89" s="79"/>
      <c r="E89" s="36"/>
      <c r="F89" s="186">
        <v>3024</v>
      </c>
      <c r="G89" s="237"/>
      <c r="H89" s="237"/>
      <c r="I89" s="237"/>
      <c r="J89" s="238"/>
    </row>
    <row r="90" spans="1:10" ht="36" customHeight="1" x14ac:dyDescent="0.25">
      <c r="A90" s="7"/>
      <c r="B90" s="52" t="s">
        <v>169</v>
      </c>
      <c r="C90" s="96"/>
      <c r="D90" s="96"/>
      <c r="E90" s="97"/>
      <c r="F90" s="186">
        <v>27324</v>
      </c>
      <c r="G90" s="237"/>
      <c r="H90" s="237"/>
      <c r="I90" s="237"/>
      <c r="J90" s="238"/>
    </row>
    <row r="91" spans="1:10" ht="36" customHeight="1" x14ac:dyDescent="0.25">
      <c r="B91" s="52" t="s">
        <v>170</v>
      </c>
      <c r="C91" s="96"/>
      <c r="D91" s="96"/>
      <c r="E91" s="97"/>
      <c r="F91" s="186">
        <v>17712</v>
      </c>
      <c r="G91" s="237"/>
      <c r="H91" s="237"/>
      <c r="I91" s="237"/>
      <c r="J91" s="238"/>
    </row>
    <row r="92" spans="1:10" ht="36" customHeight="1" x14ac:dyDescent="0.25">
      <c r="A92" s="7" t="s">
        <v>111</v>
      </c>
      <c r="B92" s="76" t="s">
        <v>171</v>
      </c>
      <c r="C92" s="77"/>
      <c r="D92" s="77"/>
      <c r="E92" s="54"/>
      <c r="F92" s="186">
        <v>231300</v>
      </c>
      <c r="G92" s="237"/>
      <c r="H92" s="237"/>
      <c r="I92" s="237"/>
      <c r="J92" s="238"/>
    </row>
    <row r="93" spans="1:10" ht="36" customHeight="1" x14ac:dyDescent="0.25">
      <c r="A93" s="7" t="s">
        <v>111</v>
      </c>
      <c r="B93" s="52" t="s">
        <v>172</v>
      </c>
      <c r="C93" s="96"/>
      <c r="D93" s="96"/>
      <c r="E93" s="97"/>
      <c r="F93" s="186">
        <v>1800</v>
      </c>
      <c r="G93" s="237"/>
      <c r="H93" s="237"/>
      <c r="I93" s="237"/>
      <c r="J93" s="238"/>
    </row>
    <row r="94" spans="1:10" ht="37.5" customHeight="1" x14ac:dyDescent="0.25">
      <c r="A94" s="7"/>
      <c r="B94" s="76" t="s">
        <v>173</v>
      </c>
      <c r="C94" s="77"/>
      <c r="D94" s="77"/>
      <c r="E94" s="54"/>
      <c r="F94" s="186">
        <v>5292</v>
      </c>
      <c r="G94" s="237"/>
      <c r="H94" s="237"/>
      <c r="I94" s="237"/>
      <c r="J94" s="238"/>
    </row>
    <row r="95" spans="1:10" ht="36" customHeight="1" x14ac:dyDescent="0.25">
      <c r="A95" s="7"/>
      <c r="B95" s="76" t="s">
        <v>174</v>
      </c>
      <c r="C95" s="77"/>
      <c r="D95" s="77"/>
      <c r="E95" s="54"/>
      <c r="F95" s="186">
        <v>100800</v>
      </c>
      <c r="G95" s="237"/>
      <c r="H95" s="237"/>
      <c r="I95" s="237"/>
      <c r="J95" s="238"/>
    </row>
    <row r="96" spans="1:10" ht="36" customHeight="1" x14ac:dyDescent="0.25">
      <c r="A96" s="7"/>
      <c r="B96" s="76" t="s">
        <v>175</v>
      </c>
      <c r="C96" s="77"/>
      <c r="D96" s="77"/>
      <c r="E96" s="53"/>
      <c r="F96" s="186">
        <v>30060</v>
      </c>
      <c r="G96" s="237"/>
      <c r="H96" s="237"/>
      <c r="I96" s="237"/>
      <c r="J96" s="238"/>
    </row>
    <row r="97" spans="1:10" ht="36" customHeight="1" x14ac:dyDescent="0.25">
      <c r="A97" s="7" t="s">
        <v>113</v>
      </c>
      <c r="B97" s="76" t="s">
        <v>176</v>
      </c>
      <c r="C97" s="77"/>
      <c r="D97" s="77"/>
      <c r="E97" s="54"/>
      <c r="F97" s="186">
        <v>64080</v>
      </c>
      <c r="G97" s="237"/>
      <c r="H97" s="237"/>
      <c r="I97" s="237"/>
      <c r="J97" s="238"/>
    </row>
    <row r="98" spans="1:10" ht="36" customHeight="1" x14ac:dyDescent="0.25">
      <c r="A98" s="7" t="s">
        <v>113</v>
      </c>
      <c r="B98" s="76" t="s">
        <v>177</v>
      </c>
      <c r="C98" s="77"/>
      <c r="D98" s="77"/>
      <c r="E98" s="54"/>
      <c r="F98" s="186">
        <v>5040</v>
      </c>
      <c r="G98" s="237"/>
      <c r="H98" s="237"/>
      <c r="I98" s="237"/>
      <c r="J98" s="238"/>
    </row>
    <row r="99" spans="1:10" ht="36" customHeight="1" x14ac:dyDescent="0.25">
      <c r="A99" s="7" t="s">
        <v>113</v>
      </c>
      <c r="B99" s="76" t="s">
        <v>178</v>
      </c>
      <c r="C99" s="77"/>
      <c r="D99" s="77"/>
      <c r="E99" s="54"/>
      <c r="F99" s="186">
        <v>16560</v>
      </c>
      <c r="G99" s="237"/>
      <c r="H99" s="237"/>
      <c r="I99" s="237"/>
      <c r="J99" s="238"/>
    </row>
    <row r="100" spans="1:10" ht="36" customHeight="1" x14ac:dyDescent="0.25">
      <c r="A100" s="7" t="s">
        <v>113</v>
      </c>
      <c r="B100" s="76" t="s">
        <v>179</v>
      </c>
      <c r="C100" s="77"/>
      <c r="D100" s="77"/>
      <c r="E100" s="54"/>
      <c r="F100" s="186">
        <v>75600</v>
      </c>
      <c r="G100" s="237"/>
      <c r="H100" s="237"/>
      <c r="I100" s="237"/>
      <c r="J100" s="238"/>
    </row>
    <row r="101" spans="1:10" ht="36" customHeight="1" x14ac:dyDescent="0.25">
      <c r="A101" s="7" t="s">
        <v>113</v>
      </c>
      <c r="B101" s="76" t="s">
        <v>180</v>
      </c>
      <c r="C101" s="77"/>
      <c r="D101" s="77"/>
      <c r="E101" s="54"/>
      <c r="F101" s="186">
        <v>90720</v>
      </c>
      <c r="G101" s="237"/>
      <c r="H101" s="237"/>
      <c r="I101" s="237"/>
      <c r="J101" s="238"/>
    </row>
    <row r="102" spans="1:10" ht="36" customHeight="1" x14ac:dyDescent="0.25">
      <c r="A102" s="7" t="s">
        <v>113</v>
      </c>
      <c r="B102" s="76" t="s">
        <v>181</v>
      </c>
      <c r="C102" s="77"/>
      <c r="D102" s="77"/>
      <c r="E102" s="54"/>
      <c r="F102" s="186">
        <v>8640</v>
      </c>
      <c r="G102" s="237"/>
      <c r="H102" s="237"/>
      <c r="I102" s="237"/>
      <c r="J102" s="238"/>
    </row>
    <row r="103" spans="1:10" ht="36" customHeight="1" x14ac:dyDescent="0.25">
      <c r="A103" s="7" t="s">
        <v>113</v>
      </c>
      <c r="B103" s="76" t="s">
        <v>182</v>
      </c>
      <c r="C103" s="77"/>
      <c r="D103" s="77"/>
      <c r="E103" s="54"/>
      <c r="F103" s="186">
        <v>12960</v>
      </c>
      <c r="G103" s="237"/>
      <c r="H103" s="237"/>
      <c r="I103" s="237"/>
      <c r="J103" s="238"/>
    </row>
    <row r="104" spans="1:10" ht="36" customHeight="1" x14ac:dyDescent="0.25">
      <c r="A104" s="7" t="s">
        <v>113</v>
      </c>
      <c r="B104" s="76" t="s">
        <v>183</v>
      </c>
      <c r="C104" s="77"/>
      <c r="D104" s="77"/>
      <c r="E104" s="54"/>
      <c r="F104" s="186">
        <v>30240</v>
      </c>
      <c r="G104" s="237"/>
      <c r="H104" s="237"/>
      <c r="I104" s="237"/>
      <c r="J104" s="238"/>
    </row>
    <row r="105" spans="1:10" ht="36" customHeight="1" x14ac:dyDescent="0.25">
      <c r="A105" s="7" t="s">
        <v>113</v>
      </c>
      <c r="B105" s="76" t="s">
        <v>184</v>
      </c>
      <c r="C105" s="77"/>
      <c r="D105" s="77"/>
      <c r="E105" s="54"/>
      <c r="F105" s="186">
        <v>4320</v>
      </c>
      <c r="G105" s="237"/>
      <c r="H105" s="237"/>
      <c r="I105" s="237"/>
      <c r="J105" s="238"/>
    </row>
    <row r="106" spans="1:10" ht="36" customHeight="1" x14ac:dyDescent="0.25">
      <c r="A106" s="7" t="s">
        <v>113</v>
      </c>
      <c r="B106" s="76" t="s">
        <v>185</v>
      </c>
      <c r="C106" s="77"/>
      <c r="D106" s="77"/>
      <c r="E106" s="54"/>
      <c r="F106" s="186">
        <v>324000</v>
      </c>
      <c r="G106" s="237"/>
      <c r="H106" s="237"/>
      <c r="I106" s="237"/>
      <c r="J106" s="238"/>
    </row>
    <row r="107" spans="1:10" ht="36" customHeight="1" thickBot="1" x14ac:dyDescent="0.3">
      <c r="A107" s="7" t="s">
        <v>113</v>
      </c>
      <c r="B107" s="76" t="s">
        <v>186</v>
      </c>
      <c r="C107" s="77"/>
      <c r="D107" s="77"/>
      <c r="E107" s="54"/>
      <c r="F107" s="186">
        <v>2880</v>
      </c>
      <c r="G107" s="237"/>
      <c r="H107" s="237"/>
      <c r="I107" s="237"/>
      <c r="J107" s="238"/>
    </row>
    <row r="108" spans="1:10" ht="36" customHeight="1" thickBot="1" x14ac:dyDescent="0.3">
      <c r="A108" s="7"/>
      <c r="B108" s="208" t="s">
        <v>187</v>
      </c>
      <c r="C108" s="209"/>
      <c r="D108" s="209"/>
      <c r="E108" s="210"/>
      <c r="F108" s="205"/>
      <c r="G108" s="206"/>
      <c r="H108" s="206"/>
      <c r="I108" s="206"/>
      <c r="J108" s="207"/>
    </row>
    <row r="109" spans="1:10" ht="22.5" customHeight="1" thickBot="1" x14ac:dyDescent="0.3">
      <c r="A109" s="7" t="s">
        <v>111</v>
      </c>
      <c r="B109" s="167" t="s">
        <v>188</v>
      </c>
      <c r="C109" s="168"/>
      <c r="D109" s="168"/>
      <c r="E109" s="168"/>
      <c r="F109" s="168"/>
      <c r="G109" s="168"/>
      <c r="H109" s="168"/>
      <c r="I109" s="168"/>
      <c r="J109" s="169"/>
    </row>
    <row r="110" spans="1:10" ht="36" customHeight="1" x14ac:dyDescent="0.25">
      <c r="A110" s="7"/>
      <c r="B110" s="34" t="s">
        <v>189</v>
      </c>
      <c r="C110" s="170"/>
      <c r="D110" s="170"/>
      <c r="E110" s="171"/>
      <c r="F110" s="80">
        <v>60</v>
      </c>
      <c r="G110" s="81"/>
      <c r="H110" s="81"/>
      <c r="I110" s="81"/>
      <c r="J110" s="82"/>
    </row>
    <row r="111" spans="1:10" ht="36" customHeight="1" x14ac:dyDescent="0.25">
      <c r="A111" s="7"/>
      <c r="B111" s="76" t="s">
        <v>190</v>
      </c>
      <c r="C111" s="77"/>
      <c r="D111" s="77"/>
      <c r="E111" s="54"/>
      <c r="F111" s="67">
        <v>60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191</v>
      </c>
      <c r="C112" s="77"/>
      <c r="D112" s="77"/>
      <c r="E112" s="54"/>
      <c r="F112" s="67">
        <v>120</v>
      </c>
      <c r="G112" s="68"/>
      <c r="H112" s="68"/>
      <c r="I112" s="68"/>
      <c r="J112" s="69"/>
    </row>
    <row r="113" spans="1:10" ht="36" customHeight="1" thickBot="1" x14ac:dyDescent="0.3">
      <c r="A113" s="7"/>
      <c r="B113" s="18" t="s">
        <v>192</v>
      </c>
      <c r="C113" s="19"/>
      <c r="D113" s="19"/>
      <c r="E113" s="20"/>
      <c r="F113" s="205"/>
      <c r="G113" s="206"/>
      <c r="H113" s="206"/>
      <c r="I113" s="206"/>
      <c r="J113" s="207"/>
    </row>
    <row r="114" spans="1:10" ht="36" customHeight="1" x14ac:dyDescent="0.25">
      <c r="A114" s="7" t="s">
        <v>111</v>
      </c>
      <c r="B114" s="76" t="s">
        <v>193</v>
      </c>
      <c r="C114" s="77"/>
      <c r="D114" s="77"/>
      <c r="E114" s="54"/>
      <c r="F114" s="211">
        <f>H114*1.2</f>
        <v>57240</v>
      </c>
      <c r="G114" s="212">
        <f>H114*1.1</f>
        <v>52470.000000000007</v>
      </c>
      <c r="H114" s="212">
        <v>47700</v>
      </c>
      <c r="I114" s="212">
        <f>H114*0.75</f>
        <v>35775</v>
      </c>
      <c r="J114" s="213">
        <f>H114*0.5</f>
        <v>23850</v>
      </c>
    </row>
    <row r="115" spans="1:10" ht="36" customHeight="1" x14ac:dyDescent="0.25">
      <c r="A115" s="7" t="s">
        <v>111</v>
      </c>
      <c r="B115" s="76" t="s">
        <v>194</v>
      </c>
      <c r="C115" s="77"/>
      <c r="D115" s="77"/>
      <c r="E115" s="54"/>
      <c r="F115" s="67">
        <v>37530</v>
      </c>
      <c r="G115" s="68"/>
      <c r="H115" s="68"/>
      <c r="I115" s="68"/>
      <c r="J115" s="69"/>
    </row>
    <row r="116" spans="1:10" ht="36" customHeight="1" x14ac:dyDescent="0.25">
      <c r="A116" s="7" t="s">
        <v>111</v>
      </c>
      <c r="B116" s="76" t="s">
        <v>195</v>
      </c>
      <c r="C116" s="77"/>
      <c r="D116" s="77"/>
      <c r="E116" s="54"/>
      <c r="F116" s="67">
        <v>2484</v>
      </c>
      <c r="G116" s="68"/>
      <c r="H116" s="68"/>
      <c r="I116" s="68"/>
      <c r="J116" s="69"/>
    </row>
    <row r="117" spans="1:10" ht="36" customHeight="1" x14ac:dyDescent="0.25">
      <c r="A117" s="7" t="s">
        <v>113</v>
      </c>
      <c r="B117" s="76" t="s">
        <v>196</v>
      </c>
      <c r="C117" s="77"/>
      <c r="D117" s="77"/>
      <c r="E117" s="54"/>
      <c r="F117" s="211">
        <f>H117*1.2</f>
        <v>80352</v>
      </c>
      <c r="G117" s="212">
        <f>H117*1.1</f>
        <v>73656</v>
      </c>
      <c r="H117" s="212">
        <v>66960</v>
      </c>
      <c r="I117" s="212">
        <f>H117*0.75</f>
        <v>50220</v>
      </c>
      <c r="J117" s="213">
        <f>H117*0.5</f>
        <v>33480</v>
      </c>
    </row>
    <row r="118" spans="1:10" ht="36" customHeight="1" x14ac:dyDescent="0.25">
      <c r="A118" s="7" t="s">
        <v>113</v>
      </c>
      <c r="B118" s="76" t="s">
        <v>197</v>
      </c>
      <c r="C118" s="77"/>
      <c r="D118" s="77"/>
      <c r="E118" s="54"/>
      <c r="F118" s="67">
        <v>52560</v>
      </c>
      <c r="G118" s="68"/>
      <c r="H118" s="68"/>
      <c r="I118" s="68"/>
      <c r="J118" s="69"/>
    </row>
    <row r="119" spans="1:10" ht="36" customHeight="1" x14ac:dyDescent="0.25">
      <c r="A119" s="7" t="s">
        <v>113</v>
      </c>
      <c r="B119" s="76" t="s">
        <v>198</v>
      </c>
      <c r="C119" s="77"/>
      <c r="D119" s="77"/>
      <c r="E119" s="54"/>
      <c r="F119" s="67">
        <v>3600</v>
      </c>
      <c r="G119" s="68"/>
      <c r="H119" s="68"/>
      <c r="I119" s="68"/>
      <c r="J119" s="69"/>
    </row>
    <row r="120" spans="1:10" ht="36" customHeight="1" thickBot="1" x14ac:dyDescent="0.3">
      <c r="A120" s="7"/>
      <c r="B120" s="76" t="s">
        <v>199</v>
      </c>
      <c r="C120" s="77"/>
      <c r="D120" s="77"/>
      <c r="E120" s="53"/>
      <c r="F120" s="117">
        <f>H120*1.2</f>
        <v>54000</v>
      </c>
      <c r="G120" s="117">
        <f>H120*1.1</f>
        <v>49500.000000000007</v>
      </c>
      <c r="H120" s="117">
        <v>45000</v>
      </c>
      <c r="I120" s="117">
        <f>H120*0.75</f>
        <v>33750</v>
      </c>
      <c r="J120" s="117">
        <f>H120*0.5</f>
        <v>22500</v>
      </c>
    </row>
    <row r="121" spans="1:10" ht="54" customHeight="1" thickBot="1" x14ac:dyDescent="0.3">
      <c r="A121" s="7"/>
      <c r="B121" s="18" t="s">
        <v>200</v>
      </c>
      <c r="C121" s="19"/>
      <c r="D121" s="19"/>
      <c r="E121" s="20"/>
      <c r="F121" s="110"/>
      <c r="G121" s="111"/>
      <c r="H121" s="111"/>
      <c r="I121" s="111"/>
      <c r="J121" s="112"/>
    </row>
    <row r="122" spans="1:10" ht="36" customHeight="1" thickBot="1" x14ac:dyDescent="0.3">
      <c r="A122" s="7"/>
      <c r="B122" s="118" t="s">
        <v>188</v>
      </c>
      <c r="C122" s="119"/>
      <c r="D122" s="119"/>
      <c r="E122" s="119"/>
      <c r="F122" s="119"/>
      <c r="G122" s="119"/>
      <c r="H122" s="119"/>
      <c r="I122" s="119"/>
      <c r="J122" s="120"/>
    </row>
    <row r="123" spans="1:10" ht="36" customHeight="1" x14ac:dyDescent="0.25">
      <c r="A123" s="7"/>
      <c r="B123" s="78" t="s">
        <v>201</v>
      </c>
      <c r="C123" s="79"/>
      <c r="D123" s="79"/>
      <c r="E123" s="36"/>
      <c r="F123" s="80">
        <v>90</v>
      </c>
      <c r="G123" s="81"/>
      <c r="H123" s="81"/>
      <c r="I123" s="81"/>
      <c r="J123" s="82"/>
    </row>
    <row r="124" spans="1:10" ht="36" customHeight="1" x14ac:dyDescent="0.25">
      <c r="A124" s="7"/>
      <c r="B124" s="76" t="s">
        <v>202</v>
      </c>
      <c r="C124" s="77"/>
      <c r="D124" s="77"/>
      <c r="E124" s="54"/>
      <c r="F124" s="67">
        <v>45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203</v>
      </c>
      <c r="C125" s="77"/>
      <c r="D125" s="77"/>
      <c r="E125" s="54"/>
      <c r="F125" s="67">
        <v>45</v>
      </c>
      <c r="G125" s="68"/>
      <c r="H125" s="68"/>
      <c r="I125" s="68"/>
      <c r="J125" s="69"/>
    </row>
    <row r="126" spans="1:10" ht="36" customHeight="1" x14ac:dyDescent="0.25">
      <c r="A126" s="7"/>
      <c r="B126" s="76" t="s">
        <v>204</v>
      </c>
      <c r="C126" s="77"/>
      <c r="D126" s="77"/>
      <c r="E126" s="54"/>
      <c r="F126" s="67">
        <v>90</v>
      </c>
      <c r="G126" s="68"/>
      <c r="H126" s="68"/>
      <c r="I126" s="68"/>
      <c r="J126" s="69"/>
    </row>
    <row r="127" spans="1:10" ht="36" customHeight="1" thickBot="1" x14ac:dyDescent="0.3">
      <c r="A127" s="7"/>
      <c r="B127" s="76" t="s">
        <v>205</v>
      </c>
      <c r="C127" s="77"/>
      <c r="D127" s="77"/>
      <c r="E127" s="54"/>
      <c r="F127" s="67">
        <v>90</v>
      </c>
      <c r="G127" s="68"/>
      <c r="H127" s="68"/>
      <c r="I127" s="68"/>
      <c r="J127" s="69"/>
    </row>
    <row r="128" spans="1:10" ht="24" customHeight="1" thickBot="1" x14ac:dyDescent="0.3">
      <c r="A128" s="7"/>
      <c r="B128" s="27"/>
      <c r="C128" s="38"/>
      <c r="D128" s="38"/>
      <c r="E128" s="39"/>
      <c r="F128" s="40"/>
      <c r="G128" s="41"/>
      <c r="H128" s="41"/>
      <c r="I128" s="41"/>
      <c r="J128" s="42"/>
    </row>
    <row r="129" spans="1:10" ht="21" customHeight="1" x14ac:dyDescent="0.25">
      <c r="A129" s="7"/>
      <c r="B129" s="121"/>
      <c r="C129" s="122"/>
      <c r="D129" s="122"/>
      <c r="E129" s="122"/>
      <c r="F129" s="123"/>
      <c r="G129" s="123"/>
      <c r="H129" s="123"/>
      <c r="I129" s="123"/>
      <c r="J129" s="123"/>
    </row>
    <row r="130" spans="1:10" ht="56.25" customHeight="1" x14ac:dyDescent="0.25">
      <c r="A130" s="7"/>
      <c r="B130" s="124" t="s">
        <v>241</v>
      </c>
      <c r="C130" s="124"/>
      <c r="D130" s="124"/>
      <c r="E130" s="124"/>
      <c r="F130" s="124"/>
      <c r="G130" s="124"/>
      <c r="H130" s="124"/>
      <c r="I130" s="124"/>
      <c r="J130" s="124"/>
    </row>
    <row r="131" spans="1:10" ht="41.25" customHeight="1" x14ac:dyDescent="0.25">
      <c r="A131" s="7"/>
      <c r="B131" s="124" t="s">
        <v>207</v>
      </c>
      <c r="C131" s="124"/>
      <c r="D131" s="124"/>
      <c r="E131" s="124"/>
      <c r="F131" s="124"/>
      <c r="G131" s="124"/>
      <c r="H131" s="124"/>
      <c r="I131" s="124"/>
      <c r="J131" s="124"/>
    </row>
    <row r="132" spans="1:10" ht="21" x14ac:dyDescent="0.25">
      <c r="A132" s="7" t="s">
        <v>113</v>
      </c>
      <c r="B132" s="126" t="s">
        <v>255</v>
      </c>
      <c r="C132" s="126"/>
      <c r="D132" s="126"/>
      <c r="E132" s="126"/>
      <c r="F132" s="126"/>
      <c r="G132" s="126"/>
      <c r="H132" s="126"/>
      <c r="I132" s="126"/>
      <c r="J132" s="126"/>
    </row>
    <row r="133" spans="1:10" ht="42" customHeight="1" x14ac:dyDescent="0.25">
      <c r="A133" s="7"/>
      <c r="B133" s="128" t="s">
        <v>209</v>
      </c>
      <c r="C133" s="128"/>
      <c r="D133" s="128"/>
      <c r="E133" s="128"/>
      <c r="F133" s="128"/>
      <c r="G133" s="128"/>
      <c r="H133" s="128"/>
      <c r="I133" s="128"/>
      <c r="J133" s="128"/>
    </row>
    <row r="134" spans="1:10" ht="21" x14ac:dyDescent="0.25">
      <c r="A134" s="7"/>
    </row>
  </sheetData>
  <sheetProtection selectLockedCells="1" selectUnlockedCells="1"/>
  <mergeCells count="245">
    <mergeCell ref="B132:J132"/>
    <mergeCell ref="B133:J133"/>
    <mergeCell ref="B127:E127"/>
    <mergeCell ref="F127:J127"/>
    <mergeCell ref="B128:E128"/>
    <mergeCell ref="F128:J128"/>
    <mergeCell ref="B130:J130"/>
    <mergeCell ref="B131:J131"/>
    <mergeCell ref="B124:E124"/>
    <mergeCell ref="F124:J124"/>
    <mergeCell ref="B125:E125"/>
    <mergeCell ref="F125:J125"/>
    <mergeCell ref="B126:E126"/>
    <mergeCell ref="F126:J126"/>
    <mergeCell ref="B120:E120"/>
    <mergeCell ref="B121:E121"/>
    <mergeCell ref="F121:J121"/>
    <mergeCell ref="B122:J122"/>
    <mergeCell ref="B123:E123"/>
    <mergeCell ref="F123:J123"/>
    <mergeCell ref="B116:E116"/>
    <mergeCell ref="F116:J116"/>
    <mergeCell ref="B117:E117"/>
    <mergeCell ref="B118:E118"/>
    <mergeCell ref="F118:J118"/>
    <mergeCell ref="B119:E119"/>
    <mergeCell ref="F119:J119"/>
    <mergeCell ref="B112:E112"/>
    <mergeCell ref="F112:J112"/>
    <mergeCell ref="B113:E113"/>
    <mergeCell ref="F113:J113"/>
    <mergeCell ref="B114:E114"/>
    <mergeCell ref="B115:E115"/>
    <mergeCell ref="F115:J115"/>
    <mergeCell ref="F108:J108"/>
    <mergeCell ref="B109:J109"/>
    <mergeCell ref="B110:E110"/>
    <mergeCell ref="F110:J110"/>
    <mergeCell ref="B111:E111"/>
    <mergeCell ref="F111:J111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52012.799999999996</v>
      </c>
      <c r="G8" s="33">
        <f>H8*1.1</f>
        <v>47678.400000000001</v>
      </c>
      <c r="H8" s="33">
        <v>43344</v>
      </c>
      <c r="I8" s="33">
        <f>H8*0.75</f>
        <v>32508</v>
      </c>
      <c r="J8" s="33">
        <f>H8*0.5</f>
        <v>21672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72835.199999999997</v>
      </c>
      <c r="G9" s="37">
        <f>H9*1.1</f>
        <v>66765.600000000006</v>
      </c>
      <c r="H9" s="37">
        <v>60696</v>
      </c>
      <c r="I9" s="37">
        <f>H9*0.75</f>
        <v>45522</v>
      </c>
      <c r="J9" s="37">
        <f>H9*0.5</f>
        <v>30348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55814.400000000001</v>
      </c>
      <c r="G11" s="33">
        <f>H11*1.1</f>
        <v>51163.200000000004</v>
      </c>
      <c r="H11" s="33">
        <v>46512</v>
      </c>
      <c r="I11" s="33">
        <f>H11*0.75</f>
        <v>34884</v>
      </c>
      <c r="J11" s="33">
        <f>H11*0.5</f>
        <v>23256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78192</v>
      </c>
      <c r="G12" s="37">
        <f>H12*1.1</f>
        <v>71676</v>
      </c>
      <c r="H12" s="37">
        <v>65160</v>
      </c>
      <c r="I12" s="37">
        <f>H12*0.75</f>
        <v>48870</v>
      </c>
      <c r="J12" s="37">
        <f>H12*0.5</f>
        <v>32580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6732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10080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2592 до 51840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2592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5184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7776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10368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12960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15552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18144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20736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23328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25920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28512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31104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33696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36288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38880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41472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44064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46656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49248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51840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33624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3420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33624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13464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24840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3240 до 56160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11340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1134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5148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29520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29376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46800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56160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29376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41040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3240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11340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7560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41580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6732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2880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36000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21600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41760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41760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42480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65520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78624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20880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41760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51120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5040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58320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10080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16848</v>
      </c>
      <c r="G94" s="212">
        <f>H94*1.1</f>
        <v>15444.000000000002</v>
      </c>
      <c r="H94" s="212">
        <v>14040</v>
      </c>
      <c r="I94" s="212">
        <f>H94*0.75</f>
        <v>10530</v>
      </c>
      <c r="J94" s="213">
        <f>H94*0.5</f>
        <v>7020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14400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6732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20160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10080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17280</v>
      </c>
      <c r="G100" s="117">
        <f>H100*1.1</f>
        <v>15840.000000000002</v>
      </c>
      <c r="H100" s="117">
        <v>14400</v>
      </c>
      <c r="I100" s="117">
        <f>H100*0.75</f>
        <v>10800</v>
      </c>
      <c r="J100" s="117">
        <f>H100*0.5</f>
        <v>7200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topLeftCell="B1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28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89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32400</v>
      </c>
      <c r="G8" s="33">
        <f>H8*1.1</f>
        <v>29700.000000000004</v>
      </c>
      <c r="H8" s="33">
        <v>27000</v>
      </c>
      <c r="I8" s="33">
        <f>H8*0.75</f>
        <v>20250</v>
      </c>
      <c r="J8" s="33">
        <f>H8*0.5</f>
        <v>13500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45360</v>
      </c>
      <c r="G9" s="37">
        <f>H9*1.1</f>
        <v>41580</v>
      </c>
      <c r="H9" s="37">
        <v>37800</v>
      </c>
      <c r="I9" s="37">
        <f>H9*0.75</f>
        <v>28350</v>
      </c>
      <c r="J9" s="37">
        <f>H9*0.5</f>
        <v>18900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38880</v>
      </c>
      <c r="G11" s="33">
        <f>H11*1.1</f>
        <v>35640</v>
      </c>
      <c r="H11" s="33">
        <v>32400</v>
      </c>
      <c r="I11" s="33">
        <f>H11*0.75</f>
        <v>24300</v>
      </c>
      <c r="J11" s="33">
        <f>H11*0.5</f>
        <v>16200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54432</v>
      </c>
      <c r="G12" s="37">
        <f>H12*1.1</f>
        <v>49896.000000000007</v>
      </c>
      <c r="H12" s="37">
        <v>45360</v>
      </c>
      <c r="I12" s="37">
        <f>H12*0.75</f>
        <v>34020</v>
      </c>
      <c r="J12" s="37">
        <f>H12*0.5</f>
        <v>22680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6480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9360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4320 до 86400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4320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8640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12960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17280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21600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25920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30240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34560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38880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43200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47520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51840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56160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60480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64800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69120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73440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77760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82080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86400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34200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4320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2160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34200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7200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20520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24120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3060 до 59760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10800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1080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9720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50400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10800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19800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23760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30600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54000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7200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237">
        <v>59760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3060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10800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9360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32400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36000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14400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18000</v>
      </c>
      <c r="G76" s="237"/>
      <c r="H76" s="237"/>
      <c r="I76" s="237"/>
      <c r="J76" s="238"/>
    </row>
    <row r="77" spans="1:10" ht="34.5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13680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70560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15120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28080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33696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43200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75600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10080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45360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50400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17280</v>
      </c>
      <c r="G94" s="212">
        <f>H94*1.1</f>
        <v>15840.000000000002</v>
      </c>
      <c r="H94" s="212">
        <v>14400</v>
      </c>
      <c r="I94" s="212">
        <f>H94*0.75</f>
        <v>10800</v>
      </c>
      <c r="J94" s="213">
        <f>H94*0.5</f>
        <v>7200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32400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23400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24192</v>
      </c>
      <c r="G97" s="212">
        <f>H97*1.1</f>
        <v>22176</v>
      </c>
      <c r="H97" s="212">
        <v>20160</v>
      </c>
      <c r="I97" s="212">
        <f>H97*0.75</f>
        <v>15120</v>
      </c>
      <c r="J97" s="213">
        <f>H97*0.5</f>
        <v>10080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45360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33120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14385.6</v>
      </c>
      <c r="G100" s="117">
        <f>H100*1.1</f>
        <v>13186.800000000001</v>
      </c>
      <c r="H100" s="117">
        <v>11988</v>
      </c>
      <c r="I100" s="117">
        <f>H100*0.75</f>
        <v>8991</v>
      </c>
      <c r="J100" s="117">
        <f>H100*0.5</f>
        <v>5994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customHeight="1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5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224"/>
  <sheetViews>
    <sheetView view="pageBreakPreview" topLeftCell="B1" zoomScale="50" zoomScaleNormal="60" zoomScaleSheetLayoutView="50" workbookViewId="0">
      <pane ySplit="4" topLeftCell="A124" activePane="bottomLeft" state="frozen"/>
      <selection activeCell="B11" sqref="B11:E11"/>
      <selection pane="bottomLeft" activeCell="A141" sqref="A141:XFD142"/>
    </sheetView>
  </sheetViews>
  <sheetFormatPr defaultColWidth="9.140625" defaultRowHeight="12.75" outlineLevelRow="1" x14ac:dyDescent="0.25"/>
  <cols>
    <col min="1" max="1" width="20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72144</v>
      </c>
      <c r="G9" s="33">
        <f>H9*1.1</f>
        <v>66132</v>
      </c>
      <c r="H9" s="33">
        <v>60120</v>
      </c>
      <c r="I9" s="33">
        <f>H9*0.75</f>
        <v>45090</v>
      </c>
      <c r="J9" s="33">
        <f>H9*0.5</f>
        <v>30060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101001.59999999999</v>
      </c>
      <c r="G10" s="37">
        <f>H10*1.1</f>
        <v>92584.8</v>
      </c>
      <c r="H10" s="37">
        <v>84168</v>
      </c>
      <c r="I10" s="37">
        <f>H10*0.75</f>
        <v>63126</v>
      </c>
      <c r="J10" s="37">
        <f>H10*0.5</f>
        <v>42084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82080</v>
      </c>
      <c r="G12" s="33">
        <f>H12*1.1</f>
        <v>75240</v>
      </c>
      <c r="H12" s="33">
        <v>68400</v>
      </c>
      <c r="I12" s="33">
        <f>H12*0.75</f>
        <v>51300</v>
      </c>
      <c r="J12" s="33">
        <f>H12*0.5</f>
        <v>34200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114912</v>
      </c>
      <c r="G13" s="37">
        <f>H13*1.1</f>
        <v>105336.00000000001</v>
      </c>
      <c r="H13" s="37">
        <v>95760</v>
      </c>
      <c r="I13" s="37">
        <f>H13*0.75</f>
        <v>71820</v>
      </c>
      <c r="J13" s="37">
        <f>H13*0.5</f>
        <v>47880</v>
      </c>
    </row>
    <row r="14" spans="1:10" ht="24" customHeight="1" thickBot="1" x14ac:dyDescent="0.3">
      <c r="A14" s="7"/>
      <c r="B14" s="27"/>
      <c r="C14" s="28"/>
      <c r="D14" s="28"/>
      <c r="E14" s="29"/>
      <c r="F14" s="140"/>
      <c r="G14" s="141"/>
      <c r="H14" s="141"/>
      <c r="I14" s="141"/>
      <c r="J14" s="142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43">
        <v>14940</v>
      </c>
      <c r="G15" s="144"/>
      <c r="H15" s="144"/>
      <c r="I15" s="144"/>
      <c r="J15" s="145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369">
        <v>21600</v>
      </c>
      <c r="G16" s="153"/>
      <c r="H16" s="153"/>
      <c r="I16" s="153"/>
      <c r="J16" s="154"/>
    </row>
    <row r="17" spans="1:10" ht="24" customHeight="1" thickBot="1" x14ac:dyDescent="0.3">
      <c r="A17" s="7"/>
      <c r="B17" s="27"/>
      <c r="C17" s="28"/>
      <c r="D17" s="28"/>
      <c r="E17" s="29"/>
      <c r="F17" s="158"/>
      <c r="G17" s="159"/>
      <c r="H17" s="159"/>
      <c r="I17" s="159"/>
      <c r="J17" s="160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43">
        <v>1440</v>
      </c>
      <c r="G18" s="44"/>
      <c r="H18" s="44"/>
      <c r="I18" s="44"/>
      <c r="J18" s="45"/>
    </row>
    <row r="19" spans="1:10" ht="36" customHeight="1" x14ac:dyDescent="0.25">
      <c r="A19" s="7" t="s">
        <v>113</v>
      </c>
      <c r="B19" s="52" t="s">
        <v>120</v>
      </c>
      <c r="C19" s="53"/>
      <c r="D19" s="53"/>
      <c r="E19" s="54"/>
      <c r="F19" s="83">
        <v>2016</v>
      </c>
      <c r="G19" s="68"/>
      <c r="H19" s="68"/>
      <c r="I19" s="68"/>
      <c r="J19" s="69"/>
    </row>
    <row r="20" spans="1:10" ht="30" customHeight="1" x14ac:dyDescent="0.25">
      <c r="A20" s="305" t="s">
        <v>256</v>
      </c>
      <c r="B20" s="306"/>
      <c r="C20" s="306"/>
      <c r="D20" s="306"/>
      <c r="E20" s="306"/>
      <c r="F20" s="306"/>
      <c r="G20" s="306"/>
      <c r="H20" s="306"/>
      <c r="I20" s="306"/>
      <c r="J20" s="306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64" t="str">
        <f>"Цена от "&amp;MIN(F22:F71)&amp;" до "&amp;MAX(F22:F71)</f>
        <v>Цена от 13680 до 348840</v>
      </c>
      <c r="G21" s="65"/>
      <c r="H21" s="65"/>
      <c r="I21" s="65"/>
      <c r="J21" s="66"/>
    </row>
    <row r="22" spans="1:10" ht="36" customHeight="1" outlineLevel="1" x14ac:dyDescent="0.25">
      <c r="A22" s="7"/>
      <c r="B22" s="52" t="s">
        <v>122</v>
      </c>
      <c r="C22" s="53"/>
      <c r="D22" s="53"/>
      <c r="E22" s="54"/>
      <c r="F22" s="67">
        <v>13680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123</v>
      </c>
      <c r="C23" s="53"/>
      <c r="D23" s="53"/>
      <c r="E23" s="54"/>
      <c r="F23" s="67">
        <v>20520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124</v>
      </c>
      <c r="C24" s="53"/>
      <c r="D24" s="53"/>
      <c r="E24" s="54"/>
      <c r="F24" s="67">
        <v>27360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125</v>
      </c>
      <c r="C25" s="53"/>
      <c r="D25" s="53"/>
      <c r="E25" s="54"/>
      <c r="F25" s="67">
        <v>34200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126</v>
      </c>
      <c r="C26" s="53"/>
      <c r="D26" s="53"/>
      <c r="E26" s="54"/>
      <c r="F26" s="67">
        <v>41040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127</v>
      </c>
      <c r="C27" s="53"/>
      <c r="D27" s="53"/>
      <c r="E27" s="54"/>
      <c r="F27" s="67">
        <v>47880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128</v>
      </c>
      <c r="C28" s="53"/>
      <c r="D28" s="53"/>
      <c r="E28" s="54"/>
      <c r="F28" s="67">
        <v>54720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129</v>
      </c>
      <c r="C29" s="53"/>
      <c r="D29" s="53"/>
      <c r="E29" s="54"/>
      <c r="F29" s="67">
        <v>61560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130</v>
      </c>
      <c r="C30" s="53"/>
      <c r="D30" s="53"/>
      <c r="E30" s="54"/>
      <c r="F30" s="67">
        <v>68400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131</v>
      </c>
      <c r="C31" s="53"/>
      <c r="D31" s="53"/>
      <c r="E31" s="54"/>
      <c r="F31" s="67">
        <v>75240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132</v>
      </c>
      <c r="C32" s="53"/>
      <c r="D32" s="53"/>
      <c r="E32" s="54"/>
      <c r="F32" s="67">
        <v>82080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133</v>
      </c>
      <c r="C33" s="53"/>
      <c r="D33" s="53"/>
      <c r="E33" s="54"/>
      <c r="F33" s="67">
        <v>88920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134</v>
      </c>
      <c r="C34" s="53"/>
      <c r="D34" s="53"/>
      <c r="E34" s="54"/>
      <c r="F34" s="67">
        <v>95760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135</v>
      </c>
      <c r="C35" s="53"/>
      <c r="D35" s="53"/>
      <c r="E35" s="54"/>
      <c r="F35" s="67">
        <v>102600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136</v>
      </c>
      <c r="C36" s="53"/>
      <c r="D36" s="53"/>
      <c r="E36" s="54"/>
      <c r="F36" s="67">
        <v>109440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137</v>
      </c>
      <c r="C37" s="53"/>
      <c r="D37" s="53"/>
      <c r="E37" s="54"/>
      <c r="F37" s="67">
        <v>116280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138</v>
      </c>
      <c r="C38" s="53"/>
      <c r="D38" s="53"/>
      <c r="E38" s="54"/>
      <c r="F38" s="67">
        <v>123120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139</v>
      </c>
      <c r="C39" s="53"/>
      <c r="D39" s="53"/>
      <c r="E39" s="54"/>
      <c r="F39" s="67">
        <v>129960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140</v>
      </c>
      <c r="C40" s="53"/>
      <c r="D40" s="53"/>
      <c r="E40" s="54"/>
      <c r="F40" s="67">
        <v>136800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141</v>
      </c>
      <c r="C41" s="53"/>
      <c r="D41" s="53"/>
      <c r="E41" s="54"/>
      <c r="F41" s="67">
        <v>143640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231</v>
      </c>
      <c r="C42" s="53"/>
      <c r="D42" s="53"/>
      <c r="E42" s="54"/>
      <c r="F42" s="67">
        <v>150480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232</v>
      </c>
      <c r="C43" s="53"/>
      <c r="D43" s="53"/>
      <c r="E43" s="54"/>
      <c r="F43" s="67">
        <v>157320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233</v>
      </c>
      <c r="C44" s="53"/>
      <c r="D44" s="53"/>
      <c r="E44" s="54"/>
      <c r="F44" s="67">
        <v>164160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234</v>
      </c>
      <c r="C45" s="53"/>
      <c r="D45" s="53"/>
      <c r="E45" s="54"/>
      <c r="F45" s="67">
        <v>171000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235</v>
      </c>
      <c r="C46" s="53"/>
      <c r="D46" s="53"/>
      <c r="E46" s="54"/>
      <c r="F46" s="67">
        <v>177840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236</v>
      </c>
      <c r="C47" s="53"/>
      <c r="D47" s="53"/>
      <c r="E47" s="54"/>
      <c r="F47" s="67">
        <v>184680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237</v>
      </c>
      <c r="C48" s="53"/>
      <c r="D48" s="53"/>
      <c r="E48" s="54"/>
      <c r="F48" s="67">
        <v>191520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238</v>
      </c>
      <c r="C49" s="53"/>
      <c r="D49" s="53"/>
      <c r="E49" s="54"/>
      <c r="F49" s="67">
        <v>198360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239</v>
      </c>
      <c r="C50" s="53"/>
      <c r="D50" s="53"/>
      <c r="E50" s="54"/>
      <c r="F50" s="67">
        <v>205200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240</v>
      </c>
      <c r="C51" s="53"/>
      <c r="D51" s="53"/>
      <c r="E51" s="54"/>
      <c r="F51" s="67">
        <v>212040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257</v>
      </c>
      <c r="C52" s="53"/>
      <c r="D52" s="53"/>
      <c r="E52" s="54"/>
      <c r="F52" s="67">
        <v>218880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258</v>
      </c>
      <c r="C53" s="53"/>
      <c r="D53" s="53"/>
      <c r="E53" s="54"/>
      <c r="F53" s="67">
        <v>225720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259</v>
      </c>
      <c r="C54" s="53"/>
      <c r="D54" s="53"/>
      <c r="E54" s="54"/>
      <c r="F54" s="67">
        <v>232560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260</v>
      </c>
      <c r="C55" s="53"/>
      <c r="D55" s="53"/>
      <c r="E55" s="54"/>
      <c r="F55" s="67">
        <v>239400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261</v>
      </c>
      <c r="C56" s="53"/>
      <c r="D56" s="53"/>
      <c r="E56" s="54"/>
      <c r="F56" s="67">
        <v>246240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262</v>
      </c>
      <c r="C57" s="53"/>
      <c r="D57" s="53"/>
      <c r="E57" s="54"/>
      <c r="F57" s="67">
        <v>253080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263</v>
      </c>
      <c r="C58" s="53"/>
      <c r="D58" s="53"/>
      <c r="E58" s="54"/>
      <c r="F58" s="67">
        <v>259920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264</v>
      </c>
      <c r="C59" s="53"/>
      <c r="D59" s="53"/>
      <c r="E59" s="54"/>
      <c r="F59" s="67">
        <v>266760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265</v>
      </c>
      <c r="C60" s="53"/>
      <c r="D60" s="53"/>
      <c r="E60" s="54"/>
      <c r="F60" s="67">
        <v>273600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266</v>
      </c>
      <c r="C61" s="53"/>
      <c r="D61" s="53"/>
      <c r="E61" s="54"/>
      <c r="F61" s="67">
        <v>280440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353</v>
      </c>
      <c r="C62" s="53"/>
      <c r="D62" s="53"/>
      <c r="E62" s="54"/>
      <c r="F62" s="67">
        <v>287280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354</v>
      </c>
      <c r="C63" s="53"/>
      <c r="D63" s="53"/>
      <c r="E63" s="54"/>
      <c r="F63" s="67">
        <v>294120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355</v>
      </c>
      <c r="C64" s="53"/>
      <c r="D64" s="53"/>
      <c r="E64" s="54"/>
      <c r="F64" s="67">
        <v>300960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356</v>
      </c>
      <c r="C65" s="53"/>
      <c r="D65" s="53"/>
      <c r="E65" s="54"/>
      <c r="F65" s="67">
        <v>307800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357</v>
      </c>
      <c r="C66" s="53"/>
      <c r="D66" s="53"/>
      <c r="E66" s="54"/>
      <c r="F66" s="67">
        <v>314640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358</v>
      </c>
      <c r="C67" s="53"/>
      <c r="D67" s="53"/>
      <c r="E67" s="54"/>
      <c r="F67" s="67">
        <v>321480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359</v>
      </c>
      <c r="C68" s="53"/>
      <c r="D68" s="53"/>
      <c r="E68" s="54"/>
      <c r="F68" s="67">
        <v>328320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360</v>
      </c>
      <c r="C69" s="53"/>
      <c r="D69" s="53"/>
      <c r="E69" s="54"/>
      <c r="F69" s="67">
        <v>335160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361</v>
      </c>
      <c r="C70" s="53"/>
      <c r="D70" s="53"/>
      <c r="E70" s="54"/>
      <c r="F70" s="67">
        <v>342000</v>
      </c>
      <c r="G70" s="68"/>
      <c r="H70" s="68"/>
      <c r="I70" s="68"/>
      <c r="J70" s="69"/>
    </row>
    <row r="71" spans="1:10" ht="36" customHeight="1" outlineLevel="1" thickBot="1" x14ac:dyDescent="0.3">
      <c r="A71" s="7"/>
      <c r="B71" s="52" t="s">
        <v>362</v>
      </c>
      <c r="C71" s="53"/>
      <c r="D71" s="53"/>
      <c r="E71" s="54"/>
      <c r="F71" s="67">
        <v>348840</v>
      </c>
      <c r="G71" s="68"/>
      <c r="H71" s="68"/>
      <c r="I71" s="68"/>
      <c r="J71" s="69"/>
    </row>
    <row r="72" spans="1:10" ht="30" customHeight="1" thickBot="1" x14ac:dyDescent="0.4">
      <c r="A72" s="361" t="s">
        <v>267</v>
      </c>
      <c r="B72" s="362"/>
      <c r="C72" s="363"/>
      <c r="D72" s="363"/>
      <c r="E72" s="363"/>
      <c r="F72" s="177" t="s">
        <v>267</v>
      </c>
      <c r="G72" s="203"/>
      <c r="H72" s="203"/>
      <c r="I72" s="203"/>
      <c r="J72" s="204"/>
    </row>
    <row r="73" spans="1:10" ht="36" customHeight="1" thickBot="1" x14ac:dyDescent="0.3">
      <c r="A73" s="7" t="s">
        <v>111</v>
      </c>
      <c r="B73" s="30" t="s">
        <v>268</v>
      </c>
      <c r="C73" s="31"/>
      <c r="D73" s="31"/>
      <c r="E73" s="32"/>
      <c r="F73" s="33">
        <f>H73*1.2</f>
        <v>72144</v>
      </c>
      <c r="G73" s="33">
        <f>H73*1.1</f>
        <v>66132</v>
      </c>
      <c r="H73" s="33">
        <v>60120</v>
      </c>
      <c r="I73" s="33">
        <f>H73*0.75</f>
        <v>45090</v>
      </c>
      <c r="J73" s="33">
        <f>H73*0.5</f>
        <v>30060</v>
      </c>
    </row>
    <row r="74" spans="1:10" ht="34.5" customHeight="1" thickBot="1" x14ac:dyDescent="0.3">
      <c r="A74" s="7"/>
      <c r="B74" s="27"/>
      <c r="C74" s="38"/>
      <c r="D74" s="38"/>
      <c r="E74" s="39"/>
      <c r="F74" s="177" t="s">
        <v>267</v>
      </c>
      <c r="G74" s="203"/>
      <c r="H74" s="203"/>
      <c r="I74" s="203"/>
      <c r="J74" s="204"/>
    </row>
    <row r="75" spans="1:10" ht="36" customHeight="1" thickBot="1" x14ac:dyDescent="0.3">
      <c r="A75" s="7" t="s">
        <v>111</v>
      </c>
      <c r="B75" s="30" t="s">
        <v>269</v>
      </c>
      <c r="C75" s="31"/>
      <c r="D75" s="31"/>
      <c r="E75" s="32"/>
      <c r="F75" s="33">
        <f>H75*1.2</f>
        <v>82080</v>
      </c>
      <c r="G75" s="33">
        <f>H75*1.1</f>
        <v>75240</v>
      </c>
      <c r="H75" s="33">
        <v>68400</v>
      </c>
      <c r="I75" s="33">
        <f>H75*0.75</f>
        <v>51300</v>
      </c>
      <c r="J75" s="33">
        <f>H75*0.5</f>
        <v>34200</v>
      </c>
    </row>
    <row r="76" spans="1:10" ht="24" customHeight="1" thickBot="1" x14ac:dyDescent="0.3">
      <c r="A76" s="7"/>
      <c r="B76" s="27"/>
      <c r="C76" s="28"/>
      <c r="D76" s="28"/>
      <c r="E76" s="29"/>
      <c r="F76" s="177" t="s">
        <v>267</v>
      </c>
      <c r="G76" s="203"/>
      <c r="H76" s="203"/>
      <c r="I76" s="203"/>
      <c r="J76" s="204"/>
    </row>
    <row r="77" spans="1:10" ht="36" customHeight="1" thickBot="1" x14ac:dyDescent="0.3">
      <c r="A77" s="7" t="s">
        <v>111</v>
      </c>
      <c r="B77" s="52" t="s">
        <v>270</v>
      </c>
      <c r="C77" s="53"/>
      <c r="D77" s="53"/>
      <c r="E77" s="54"/>
      <c r="F77" s="182">
        <v>1440</v>
      </c>
      <c r="G77" s="364"/>
      <c r="H77" s="364"/>
      <c r="I77" s="364"/>
      <c r="J77" s="365"/>
    </row>
    <row r="78" spans="1:10" ht="30" customHeight="1" thickBot="1" x14ac:dyDescent="0.3">
      <c r="A78" s="177"/>
      <c r="B78" s="203"/>
      <c r="C78" s="203"/>
      <c r="D78" s="203"/>
      <c r="E78" s="204"/>
      <c r="F78" s="177" t="s">
        <v>267</v>
      </c>
      <c r="G78" s="203"/>
      <c r="H78" s="203"/>
      <c r="I78" s="203"/>
      <c r="J78" s="204"/>
    </row>
    <row r="79" spans="1:10" ht="36" customHeight="1" thickBot="1" x14ac:dyDescent="0.3">
      <c r="A79" s="7"/>
      <c r="B79" s="61" t="s">
        <v>121</v>
      </c>
      <c r="C79" s="62"/>
      <c r="D79" s="62"/>
      <c r="E79" s="63"/>
      <c r="F79" s="366" t="str">
        <f>"Цена от "&amp;MIN(F80:F104)&amp;" до "&amp;MAX(F80:F104)</f>
        <v>Цена от 13680 до 177840</v>
      </c>
      <c r="G79" s="367"/>
      <c r="H79" s="367"/>
      <c r="I79" s="367"/>
      <c r="J79" s="368"/>
    </row>
    <row r="80" spans="1:10" ht="36" customHeight="1" outlineLevel="1" x14ac:dyDescent="0.25">
      <c r="A80" s="7"/>
      <c r="B80" s="52" t="s">
        <v>271</v>
      </c>
      <c r="C80" s="53"/>
      <c r="D80" s="53"/>
      <c r="E80" s="53"/>
      <c r="F80" s="143">
        <v>13680</v>
      </c>
      <c r="G80" s="144"/>
      <c r="H80" s="144"/>
      <c r="I80" s="144"/>
      <c r="J80" s="145"/>
    </row>
    <row r="81" spans="1:10" ht="36" customHeight="1" outlineLevel="1" x14ac:dyDescent="0.25">
      <c r="A81" s="7"/>
      <c r="B81" s="52" t="s">
        <v>272</v>
      </c>
      <c r="C81" s="53"/>
      <c r="D81" s="53"/>
      <c r="E81" s="53"/>
      <c r="F81" s="58">
        <v>20520</v>
      </c>
      <c r="G81" s="59"/>
      <c r="H81" s="59"/>
      <c r="I81" s="59"/>
      <c r="J81" s="60"/>
    </row>
    <row r="82" spans="1:10" ht="36" customHeight="1" outlineLevel="1" x14ac:dyDescent="0.25">
      <c r="A82" s="7"/>
      <c r="B82" s="52" t="s">
        <v>273</v>
      </c>
      <c r="C82" s="53"/>
      <c r="D82" s="53"/>
      <c r="E82" s="53"/>
      <c r="F82" s="58">
        <v>27360</v>
      </c>
      <c r="G82" s="59"/>
      <c r="H82" s="59"/>
      <c r="I82" s="59"/>
      <c r="J82" s="60"/>
    </row>
    <row r="83" spans="1:10" ht="36" customHeight="1" outlineLevel="1" x14ac:dyDescent="0.25">
      <c r="A83" s="7"/>
      <c r="B83" s="52" t="s">
        <v>274</v>
      </c>
      <c r="C83" s="53"/>
      <c r="D83" s="53"/>
      <c r="E83" s="53"/>
      <c r="F83" s="58">
        <v>34200</v>
      </c>
      <c r="G83" s="59"/>
      <c r="H83" s="59"/>
      <c r="I83" s="59"/>
      <c r="J83" s="60"/>
    </row>
    <row r="84" spans="1:10" ht="36" customHeight="1" outlineLevel="1" x14ac:dyDescent="0.25">
      <c r="A84" s="7"/>
      <c r="B84" s="52" t="s">
        <v>275</v>
      </c>
      <c r="C84" s="53"/>
      <c r="D84" s="53"/>
      <c r="E84" s="53"/>
      <c r="F84" s="58">
        <v>41040</v>
      </c>
      <c r="G84" s="59"/>
      <c r="H84" s="59"/>
      <c r="I84" s="59"/>
      <c r="J84" s="60"/>
    </row>
    <row r="85" spans="1:10" ht="36" customHeight="1" outlineLevel="1" x14ac:dyDescent="0.25">
      <c r="A85" s="7"/>
      <c r="B85" s="52" t="s">
        <v>276</v>
      </c>
      <c r="C85" s="53"/>
      <c r="D85" s="53"/>
      <c r="E85" s="53"/>
      <c r="F85" s="58">
        <v>47880</v>
      </c>
      <c r="G85" s="59"/>
      <c r="H85" s="59"/>
      <c r="I85" s="59"/>
      <c r="J85" s="60"/>
    </row>
    <row r="86" spans="1:10" ht="36" customHeight="1" outlineLevel="1" x14ac:dyDescent="0.25">
      <c r="A86" s="7"/>
      <c r="B86" s="52" t="s">
        <v>277</v>
      </c>
      <c r="C86" s="53"/>
      <c r="D86" s="53"/>
      <c r="E86" s="53"/>
      <c r="F86" s="58">
        <v>54720</v>
      </c>
      <c r="G86" s="59"/>
      <c r="H86" s="59"/>
      <c r="I86" s="59"/>
      <c r="J86" s="60"/>
    </row>
    <row r="87" spans="1:10" ht="36" customHeight="1" outlineLevel="1" x14ac:dyDescent="0.25">
      <c r="A87" s="7"/>
      <c r="B87" s="52" t="s">
        <v>278</v>
      </c>
      <c r="C87" s="53"/>
      <c r="D87" s="53"/>
      <c r="E87" s="53"/>
      <c r="F87" s="58">
        <v>61560</v>
      </c>
      <c r="G87" s="59"/>
      <c r="H87" s="59"/>
      <c r="I87" s="59"/>
      <c r="J87" s="60"/>
    </row>
    <row r="88" spans="1:10" ht="36" customHeight="1" outlineLevel="1" x14ac:dyDescent="0.25">
      <c r="A88" s="7"/>
      <c r="B88" s="52" t="s">
        <v>279</v>
      </c>
      <c r="C88" s="53"/>
      <c r="D88" s="53"/>
      <c r="E88" s="53"/>
      <c r="F88" s="58">
        <v>68400</v>
      </c>
      <c r="G88" s="59"/>
      <c r="H88" s="59"/>
      <c r="I88" s="59"/>
      <c r="J88" s="60"/>
    </row>
    <row r="89" spans="1:10" ht="36" customHeight="1" outlineLevel="1" x14ac:dyDescent="0.25">
      <c r="A89" s="7"/>
      <c r="B89" s="52" t="s">
        <v>280</v>
      </c>
      <c r="C89" s="53"/>
      <c r="D89" s="53"/>
      <c r="E89" s="53"/>
      <c r="F89" s="58">
        <v>75240</v>
      </c>
      <c r="G89" s="59"/>
      <c r="H89" s="59"/>
      <c r="I89" s="59"/>
      <c r="J89" s="60"/>
    </row>
    <row r="90" spans="1:10" ht="36" customHeight="1" outlineLevel="1" x14ac:dyDescent="0.25">
      <c r="A90" s="7"/>
      <c r="B90" s="52" t="s">
        <v>281</v>
      </c>
      <c r="C90" s="53"/>
      <c r="D90" s="53"/>
      <c r="E90" s="53"/>
      <c r="F90" s="58">
        <v>82080</v>
      </c>
      <c r="G90" s="59"/>
      <c r="H90" s="59"/>
      <c r="I90" s="59"/>
      <c r="J90" s="60"/>
    </row>
    <row r="91" spans="1:10" ht="36" customHeight="1" outlineLevel="1" x14ac:dyDescent="0.25">
      <c r="A91" s="7"/>
      <c r="B91" s="52" t="s">
        <v>282</v>
      </c>
      <c r="C91" s="53"/>
      <c r="D91" s="53"/>
      <c r="E91" s="53"/>
      <c r="F91" s="58">
        <v>88920</v>
      </c>
      <c r="G91" s="59"/>
      <c r="H91" s="59"/>
      <c r="I91" s="59"/>
      <c r="J91" s="60"/>
    </row>
    <row r="92" spans="1:10" ht="36" customHeight="1" outlineLevel="1" x14ac:dyDescent="0.25">
      <c r="A92" s="7"/>
      <c r="B92" s="52" t="s">
        <v>283</v>
      </c>
      <c r="C92" s="53"/>
      <c r="D92" s="53"/>
      <c r="E92" s="53"/>
      <c r="F92" s="58">
        <v>95760</v>
      </c>
      <c r="G92" s="59"/>
      <c r="H92" s="59"/>
      <c r="I92" s="59"/>
      <c r="J92" s="60"/>
    </row>
    <row r="93" spans="1:10" ht="36" customHeight="1" outlineLevel="1" x14ac:dyDescent="0.25">
      <c r="A93" s="7"/>
      <c r="B93" s="52" t="s">
        <v>284</v>
      </c>
      <c r="C93" s="53"/>
      <c r="D93" s="53"/>
      <c r="E93" s="53"/>
      <c r="F93" s="58">
        <v>102600</v>
      </c>
      <c r="G93" s="59"/>
      <c r="H93" s="59"/>
      <c r="I93" s="59"/>
      <c r="J93" s="60"/>
    </row>
    <row r="94" spans="1:10" ht="36" customHeight="1" outlineLevel="1" x14ac:dyDescent="0.25">
      <c r="A94" s="7"/>
      <c r="B94" s="52" t="s">
        <v>285</v>
      </c>
      <c r="C94" s="53"/>
      <c r="D94" s="53"/>
      <c r="E94" s="53"/>
      <c r="F94" s="58">
        <v>109440</v>
      </c>
      <c r="G94" s="59"/>
      <c r="H94" s="59"/>
      <c r="I94" s="59"/>
      <c r="J94" s="60"/>
    </row>
    <row r="95" spans="1:10" ht="36" customHeight="1" outlineLevel="1" x14ac:dyDescent="0.25">
      <c r="A95" s="7"/>
      <c r="B95" s="52" t="s">
        <v>286</v>
      </c>
      <c r="C95" s="53"/>
      <c r="D95" s="53"/>
      <c r="E95" s="53"/>
      <c r="F95" s="58">
        <v>116280</v>
      </c>
      <c r="G95" s="59"/>
      <c r="H95" s="59"/>
      <c r="I95" s="59"/>
      <c r="J95" s="60"/>
    </row>
    <row r="96" spans="1:10" ht="36" customHeight="1" outlineLevel="1" x14ac:dyDescent="0.25">
      <c r="A96" s="7"/>
      <c r="B96" s="52" t="s">
        <v>287</v>
      </c>
      <c r="C96" s="53"/>
      <c r="D96" s="53"/>
      <c r="E96" s="53"/>
      <c r="F96" s="58">
        <v>123120</v>
      </c>
      <c r="G96" s="59"/>
      <c r="H96" s="59"/>
      <c r="I96" s="59"/>
      <c r="J96" s="60"/>
    </row>
    <row r="97" spans="1:10" ht="36" customHeight="1" outlineLevel="1" x14ac:dyDescent="0.25">
      <c r="A97" s="7"/>
      <c r="B97" s="52" t="s">
        <v>288</v>
      </c>
      <c r="C97" s="53"/>
      <c r="D97" s="53"/>
      <c r="E97" s="53"/>
      <c r="F97" s="58">
        <v>129960</v>
      </c>
      <c r="G97" s="59"/>
      <c r="H97" s="59"/>
      <c r="I97" s="59"/>
      <c r="J97" s="60"/>
    </row>
    <row r="98" spans="1:10" ht="36" customHeight="1" outlineLevel="1" x14ac:dyDescent="0.25">
      <c r="A98" s="7"/>
      <c r="B98" s="52" t="s">
        <v>289</v>
      </c>
      <c r="C98" s="53"/>
      <c r="D98" s="53"/>
      <c r="E98" s="53"/>
      <c r="F98" s="58">
        <v>136800</v>
      </c>
      <c r="G98" s="59"/>
      <c r="H98" s="59"/>
      <c r="I98" s="59"/>
      <c r="J98" s="60"/>
    </row>
    <row r="99" spans="1:10" ht="36" customHeight="1" outlineLevel="1" x14ac:dyDescent="0.25">
      <c r="A99" s="7"/>
      <c r="B99" s="52" t="s">
        <v>290</v>
      </c>
      <c r="C99" s="53"/>
      <c r="D99" s="53"/>
      <c r="E99" s="53"/>
      <c r="F99" s="58">
        <v>143640</v>
      </c>
      <c r="G99" s="59"/>
      <c r="H99" s="59"/>
      <c r="I99" s="59"/>
      <c r="J99" s="60"/>
    </row>
    <row r="100" spans="1:10" ht="36" customHeight="1" outlineLevel="1" x14ac:dyDescent="0.25">
      <c r="A100" s="7"/>
      <c r="B100" s="52" t="s">
        <v>291</v>
      </c>
      <c r="C100" s="53"/>
      <c r="D100" s="53"/>
      <c r="E100" s="53"/>
      <c r="F100" s="58">
        <v>150480</v>
      </c>
      <c r="G100" s="59"/>
      <c r="H100" s="59"/>
      <c r="I100" s="59"/>
      <c r="J100" s="60"/>
    </row>
    <row r="101" spans="1:10" ht="36" customHeight="1" outlineLevel="1" x14ac:dyDescent="0.25">
      <c r="A101" s="7"/>
      <c r="B101" s="52" t="s">
        <v>292</v>
      </c>
      <c r="C101" s="53"/>
      <c r="D101" s="53"/>
      <c r="E101" s="53"/>
      <c r="F101" s="58">
        <v>157320</v>
      </c>
      <c r="G101" s="59"/>
      <c r="H101" s="59"/>
      <c r="I101" s="59"/>
      <c r="J101" s="60"/>
    </row>
    <row r="102" spans="1:10" ht="36" customHeight="1" outlineLevel="1" x14ac:dyDescent="0.25">
      <c r="A102" s="7"/>
      <c r="B102" s="52" t="s">
        <v>293</v>
      </c>
      <c r="C102" s="53"/>
      <c r="D102" s="53"/>
      <c r="E102" s="53"/>
      <c r="F102" s="58">
        <v>164160</v>
      </c>
      <c r="G102" s="59"/>
      <c r="H102" s="59"/>
      <c r="I102" s="59"/>
      <c r="J102" s="60"/>
    </row>
    <row r="103" spans="1:10" ht="36" customHeight="1" outlineLevel="1" x14ac:dyDescent="0.25">
      <c r="A103" s="7"/>
      <c r="B103" s="52" t="s">
        <v>294</v>
      </c>
      <c r="C103" s="53"/>
      <c r="D103" s="53"/>
      <c r="E103" s="53"/>
      <c r="F103" s="58">
        <v>171000</v>
      </c>
      <c r="G103" s="59"/>
      <c r="H103" s="59"/>
      <c r="I103" s="59"/>
      <c r="J103" s="60"/>
    </row>
    <row r="104" spans="1:10" ht="36" customHeight="1" outlineLevel="1" x14ac:dyDescent="0.25">
      <c r="A104" s="7"/>
      <c r="B104" s="52" t="s">
        <v>295</v>
      </c>
      <c r="C104" s="53"/>
      <c r="D104" s="53"/>
      <c r="E104" s="53"/>
      <c r="F104" s="58">
        <v>177840</v>
      </c>
      <c r="G104" s="59"/>
      <c r="H104" s="59"/>
      <c r="I104" s="59"/>
      <c r="J104" s="60"/>
    </row>
    <row r="105" spans="1:10" ht="36" customHeight="1" outlineLevel="1" x14ac:dyDescent="0.25">
      <c r="A105" s="7"/>
      <c r="B105" s="52" t="s">
        <v>296</v>
      </c>
      <c r="C105" s="53"/>
      <c r="D105" s="53"/>
      <c r="E105" s="53"/>
      <c r="F105" s="58">
        <v>184680</v>
      </c>
      <c r="G105" s="59"/>
      <c r="H105" s="59"/>
      <c r="I105" s="59"/>
      <c r="J105" s="60"/>
    </row>
    <row r="106" spans="1:10" ht="36" customHeight="1" outlineLevel="1" x14ac:dyDescent="0.25">
      <c r="A106" s="7"/>
      <c r="B106" s="52" t="s">
        <v>297</v>
      </c>
      <c r="C106" s="53"/>
      <c r="D106" s="53"/>
      <c r="E106" s="53"/>
      <c r="F106" s="58">
        <v>191520</v>
      </c>
      <c r="G106" s="59"/>
      <c r="H106" s="59"/>
      <c r="I106" s="59"/>
      <c r="J106" s="60"/>
    </row>
    <row r="107" spans="1:10" ht="36" customHeight="1" outlineLevel="1" x14ac:dyDescent="0.25">
      <c r="A107" s="7"/>
      <c r="B107" s="52" t="s">
        <v>298</v>
      </c>
      <c r="C107" s="53"/>
      <c r="D107" s="53"/>
      <c r="E107" s="53"/>
      <c r="F107" s="58">
        <v>198360</v>
      </c>
      <c r="G107" s="59"/>
      <c r="H107" s="59"/>
      <c r="I107" s="59"/>
      <c r="J107" s="60"/>
    </row>
    <row r="108" spans="1:10" ht="36" customHeight="1" outlineLevel="1" x14ac:dyDescent="0.25">
      <c r="A108" s="7"/>
      <c r="B108" s="52" t="s">
        <v>299</v>
      </c>
      <c r="C108" s="53"/>
      <c r="D108" s="53"/>
      <c r="E108" s="53"/>
      <c r="F108" s="58">
        <v>205200</v>
      </c>
      <c r="G108" s="59"/>
      <c r="H108" s="59"/>
      <c r="I108" s="59"/>
      <c r="J108" s="60"/>
    </row>
    <row r="109" spans="1:10" ht="36" customHeight="1" outlineLevel="1" x14ac:dyDescent="0.25">
      <c r="A109" s="7"/>
      <c r="B109" s="52" t="s">
        <v>300</v>
      </c>
      <c r="C109" s="53"/>
      <c r="D109" s="53"/>
      <c r="E109" s="53"/>
      <c r="F109" s="58">
        <v>212040</v>
      </c>
      <c r="G109" s="59"/>
      <c r="H109" s="59"/>
      <c r="I109" s="59"/>
      <c r="J109" s="60"/>
    </row>
    <row r="110" spans="1:10" ht="36" customHeight="1" outlineLevel="1" x14ac:dyDescent="0.25">
      <c r="A110" s="7"/>
      <c r="B110" s="52" t="s">
        <v>301</v>
      </c>
      <c r="C110" s="53"/>
      <c r="D110" s="53"/>
      <c r="E110" s="53"/>
      <c r="F110" s="58">
        <v>218880</v>
      </c>
      <c r="G110" s="59"/>
      <c r="H110" s="59"/>
      <c r="I110" s="59"/>
      <c r="J110" s="60"/>
    </row>
    <row r="111" spans="1:10" ht="36" customHeight="1" outlineLevel="1" x14ac:dyDescent="0.25">
      <c r="A111" s="7"/>
      <c r="B111" s="52" t="s">
        <v>302</v>
      </c>
      <c r="C111" s="53"/>
      <c r="D111" s="53"/>
      <c r="E111" s="53"/>
      <c r="F111" s="58">
        <v>225720</v>
      </c>
      <c r="G111" s="59"/>
      <c r="H111" s="59"/>
      <c r="I111" s="59"/>
      <c r="J111" s="60"/>
    </row>
    <row r="112" spans="1:10" ht="36" customHeight="1" outlineLevel="1" x14ac:dyDescent="0.25">
      <c r="A112" s="7"/>
      <c r="B112" s="52" t="s">
        <v>303</v>
      </c>
      <c r="C112" s="53"/>
      <c r="D112" s="53"/>
      <c r="E112" s="53"/>
      <c r="F112" s="58">
        <v>232560</v>
      </c>
      <c r="G112" s="59"/>
      <c r="H112" s="59"/>
      <c r="I112" s="59"/>
      <c r="J112" s="60"/>
    </row>
    <row r="113" spans="1:10" ht="36" customHeight="1" outlineLevel="1" x14ac:dyDescent="0.25">
      <c r="A113" s="7"/>
      <c r="B113" s="52" t="s">
        <v>304</v>
      </c>
      <c r="C113" s="53"/>
      <c r="D113" s="53"/>
      <c r="E113" s="53"/>
      <c r="F113" s="58">
        <v>239400</v>
      </c>
      <c r="G113" s="59"/>
      <c r="H113" s="59"/>
      <c r="I113" s="59"/>
      <c r="J113" s="60"/>
    </row>
    <row r="114" spans="1:10" ht="36" customHeight="1" outlineLevel="1" x14ac:dyDescent="0.25">
      <c r="A114" s="7"/>
      <c r="B114" s="52" t="s">
        <v>305</v>
      </c>
      <c r="C114" s="53"/>
      <c r="D114" s="53"/>
      <c r="E114" s="53"/>
      <c r="F114" s="58">
        <v>246240</v>
      </c>
      <c r="G114" s="59"/>
      <c r="H114" s="59"/>
      <c r="I114" s="59"/>
      <c r="J114" s="60"/>
    </row>
    <row r="115" spans="1:10" ht="36" customHeight="1" outlineLevel="1" x14ac:dyDescent="0.25">
      <c r="A115" s="7"/>
      <c r="B115" s="52" t="s">
        <v>306</v>
      </c>
      <c r="C115" s="53"/>
      <c r="D115" s="53"/>
      <c r="E115" s="53"/>
      <c r="F115" s="58">
        <v>253080</v>
      </c>
      <c r="G115" s="59"/>
      <c r="H115" s="59"/>
      <c r="I115" s="59"/>
      <c r="J115" s="60"/>
    </row>
    <row r="116" spans="1:10" ht="36" customHeight="1" outlineLevel="1" x14ac:dyDescent="0.25">
      <c r="A116" s="7"/>
      <c r="B116" s="52" t="s">
        <v>307</v>
      </c>
      <c r="C116" s="53"/>
      <c r="D116" s="53"/>
      <c r="E116" s="53"/>
      <c r="F116" s="58">
        <v>259920</v>
      </c>
      <c r="G116" s="59"/>
      <c r="H116" s="59"/>
      <c r="I116" s="59"/>
      <c r="J116" s="60"/>
    </row>
    <row r="117" spans="1:10" ht="36" customHeight="1" outlineLevel="1" x14ac:dyDescent="0.25">
      <c r="A117" s="7"/>
      <c r="B117" s="52" t="s">
        <v>308</v>
      </c>
      <c r="C117" s="53"/>
      <c r="D117" s="53"/>
      <c r="E117" s="53"/>
      <c r="F117" s="58">
        <v>266760</v>
      </c>
      <c r="G117" s="59"/>
      <c r="H117" s="59"/>
      <c r="I117" s="59"/>
      <c r="J117" s="60"/>
    </row>
    <row r="118" spans="1:10" ht="36" customHeight="1" outlineLevel="1" x14ac:dyDescent="0.25">
      <c r="A118" s="7"/>
      <c r="B118" s="52" t="s">
        <v>309</v>
      </c>
      <c r="C118" s="53"/>
      <c r="D118" s="53"/>
      <c r="E118" s="53"/>
      <c r="F118" s="58">
        <v>273600</v>
      </c>
      <c r="G118" s="59"/>
      <c r="H118" s="59"/>
      <c r="I118" s="59"/>
      <c r="J118" s="60"/>
    </row>
    <row r="119" spans="1:10" ht="36" customHeight="1" outlineLevel="1" x14ac:dyDescent="0.25">
      <c r="A119" s="7"/>
      <c r="B119" s="52" t="s">
        <v>310</v>
      </c>
      <c r="C119" s="53"/>
      <c r="D119" s="53"/>
      <c r="E119" s="53"/>
      <c r="F119" s="58">
        <v>280440</v>
      </c>
      <c r="G119" s="59"/>
      <c r="H119" s="59"/>
      <c r="I119" s="59"/>
      <c r="J119" s="60"/>
    </row>
    <row r="120" spans="1:10" ht="36" customHeight="1" outlineLevel="1" x14ac:dyDescent="0.25">
      <c r="A120" s="7"/>
      <c r="B120" s="52" t="s">
        <v>416</v>
      </c>
      <c r="C120" s="53"/>
      <c r="D120" s="53"/>
      <c r="E120" s="53"/>
      <c r="F120" s="58">
        <v>287280</v>
      </c>
      <c r="G120" s="59"/>
      <c r="H120" s="59"/>
      <c r="I120" s="59"/>
      <c r="J120" s="60"/>
    </row>
    <row r="121" spans="1:10" ht="36" customHeight="1" outlineLevel="1" x14ac:dyDescent="0.25">
      <c r="A121" s="7"/>
      <c r="B121" s="52" t="s">
        <v>417</v>
      </c>
      <c r="C121" s="53"/>
      <c r="D121" s="53"/>
      <c r="E121" s="53"/>
      <c r="F121" s="58">
        <v>294120</v>
      </c>
      <c r="G121" s="59"/>
      <c r="H121" s="59"/>
      <c r="I121" s="59"/>
      <c r="J121" s="60"/>
    </row>
    <row r="122" spans="1:10" ht="36" customHeight="1" outlineLevel="1" x14ac:dyDescent="0.25">
      <c r="A122" s="7"/>
      <c r="B122" s="52" t="s">
        <v>418</v>
      </c>
      <c r="C122" s="53"/>
      <c r="D122" s="53"/>
      <c r="E122" s="53"/>
      <c r="F122" s="58">
        <v>300960</v>
      </c>
      <c r="G122" s="59"/>
      <c r="H122" s="59"/>
      <c r="I122" s="59"/>
      <c r="J122" s="60"/>
    </row>
    <row r="123" spans="1:10" ht="36" customHeight="1" outlineLevel="1" x14ac:dyDescent="0.25">
      <c r="A123" s="7"/>
      <c r="B123" s="52" t="s">
        <v>419</v>
      </c>
      <c r="C123" s="53"/>
      <c r="D123" s="53"/>
      <c r="E123" s="53"/>
      <c r="F123" s="58">
        <v>307800</v>
      </c>
      <c r="G123" s="59"/>
      <c r="H123" s="59"/>
      <c r="I123" s="59"/>
      <c r="J123" s="60"/>
    </row>
    <row r="124" spans="1:10" ht="36" customHeight="1" outlineLevel="1" x14ac:dyDescent="0.25">
      <c r="A124" s="7"/>
      <c r="B124" s="52" t="s">
        <v>420</v>
      </c>
      <c r="C124" s="53"/>
      <c r="D124" s="53"/>
      <c r="E124" s="53"/>
      <c r="F124" s="58">
        <v>314640</v>
      </c>
      <c r="G124" s="59"/>
      <c r="H124" s="59"/>
      <c r="I124" s="59"/>
      <c r="J124" s="60"/>
    </row>
    <row r="125" spans="1:10" ht="36" customHeight="1" outlineLevel="1" x14ac:dyDescent="0.25">
      <c r="A125" s="7"/>
      <c r="B125" s="52" t="s">
        <v>421</v>
      </c>
      <c r="C125" s="53"/>
      <c r="D125" s="53"/>
      <c r="E125" s="53"/>
      <c r="F125" s="58">
        <v>321480</v>
      </c>
      <c r="G125" s="59"/>
      <c r="H125" s="59"/>
      <c r="I125" s="59"/>
      <c r="J125" s="60"/>
    </row>
    <row r="126" spans="1:10" ht="36" customHeight="1" outlineLevel="1" x14ac:dyDescent="0.25">
      <c r="A126" s="7"/>
      <c r="B126" s="52" t="s">
        <v>422</v>
      </c>
      <c r="C126" s="53"/>
      <c r="D126" s="53"/>
      <c r="E126" s="53"/>
      <c r="F126" s="58">
        <v>328320</v>
      </c>
      <c r="G126" s="59"/>
      <c r="H126" s="59"/>
      <c r="I126" s="59"/>
      <c r="J126" s="60"/>
    </row>
    <row r="127" spans="1:10" ht="36" customHeight="1" outlineLevel="1" x14ac:dyDescent="0.25">
      <c r="A127" s="7"/>
      <c r="B127" s="52" t="s">
        <v>423</v>
      </c>
      <c r="C127" s="53"/>
      <c r="D127" s="53"/>
      <c r="E127" s="53"/>
      <c r="F127" s="58">
        <v>335160</v>
      </c>
      <c r="G127" s="59"/>
      <c r="H127" s="59"/>
      <c r="I127" s="59"/>
      <c r="J127" s="60"/>
    </row>
    <row r="128" spans="1:10" ht="36" customHeight="1" outlineLevel="1" x14ac:dyDescent="0.25">
      <c r="A128" s="7"/>
      <c r="B128" s="52" t="s">
        <v>424</v>
      </c>
      <c r="C128" s="53"/>
      <c r="D128" s="53"/>
      <c r="E128" s="53"/>
      <c r="F128" s="58">
        <v>342000</v>
      </c>
      <c r="G128" s="59"/>
      <c r="H128" s="59"/>
      <c r="I128" s="59"/>
      <c r="J128" s="60"/>
    </row>
    <row r="129" spans="1:10" ht="36" customHeight="1" outlineLevel="1" thickBot="1" x14ac:dyDescent="0.3">
      <c r="A129" s="7"/>
      <c r="B129" s="52" t="s">
        <v>425</v>
      </c>
      <c r="C129" s="53"/>
      <c r="D129" s="53"/>
      <c r="E129" s="53"/>
      <c r="F129" s="369">
        <v>348840</v>
      </c>
      <c r="G129" s="153"/>
      <c r="H129" s="153"/>
      <c r="I129" s="153"/>
      <c r="J129" s="154"/>
    </row>
    <row r="130" spans="1:10" ht="36" customHeight="1" thickBot="1" x14ac:dyDescent="0.3">
      <c r="A130" s="7"/>
      <c r="B130" s="70" t="s">
        <v>142</v>
      </c>
      <c r="C130" s="71"/>
      <c r="D130" s="71"/>
      <c r="E130" s="72"/>
      <c r="F130" s="64" t="str">
        <f>"Цена от "&amp;MIN(F131:F140)&amp;" до "&amp;MAX(F131:F140)</f>
        <v>Цена от 2340 до 61740</v>
      </c>
      <c r="G130" s="65"/>
      <c r="H130" s="65"/>
      <c r="I130" s="65"/>
      <c r="J130" s="66"/>
    </row>
    <row r="131" spans="1:10" ht="36" customHeight="1" x14ac:dyDescent="0.25">
      <c r="A131" s="7"/>
      <c r="B131" s="76" t="s">
        <v>143</v>
      </c>
      <c r="C131" s="77"/>
      <c r="D131" s="77"/>
      <c r="E131" s="54"/>
      <c r="F131" s="67">
        <v>8280</v>
      </c>
      <c r="G131" s="68"/>
      <c r="H131" s="68"/>
      <c r="I131" s="68"/>
      <c r="J131" s="69"/>
    </row>
    <row r="132" spans="1:10" ht="36" customHeight="1" x14ac:dyDescent="0.25">
      <c r="A132" s="7"/>
      <c r="B132" s="76" t="s">
        <v>210</v>
      </c>
      <c r="C132" s="77"/>
      <c r="D132" s="77"/>
      <c r="E132" s="54"/>
      <c r="F132" s="67">
        <v>5040</v>
      </c>
      <c r="G132" s="68"/>
      <c r="H132" s="68"/>
      <c r="I132" s="68"/>
      <c r="J132" s="69"/>
    </row>
    <row r="133" spans="1:10" ht="36" customHeight="1" x14ac:dyDescent="0.25">
      <c r="A133" s="7"/>
      <c r="B133" s="78" t="s">
        <v>145</v>
      </c>
      <c r="C133" s="79"/>
      <c r="D133" s="79"/>
      <c r="E133" s="36"/>
      <c r="F133" s="80">
        <v>61740</v>
      </c>
      <c r="G133" s="81"/>
      <c r="H133" s="81"/>
      <c r="I133" s="81"/>
      <c r="J133" s="82"/>
    </row>
    <row r="134" spans="1:10" ht="36" customHeight="1" x14ac:dyDescent="0.25">
      <c r="A134" s="7"/>
      <c r="B134" s="76" t="s">
        <v>146</v>
      </c>
      <c r="C134" s="77"/>
      <c r="D134" s="77"/>
      <c r="E134" s="54"/>
      <c r="F134" s="67">
        <v>13140</v>
      </c>
      <c r="G134" s="68"/>
      <c r="H134" s="68"/>
      <c r="I134" s="68"/>
      <c r="J134" s="69"/>
    </row>
    <row r="135" spans="1:10" ht="36" customHeight="1" x14ac:dyDescent="0.25">
      <c r="A135" s="7"/>
      <c r="B135" s="76" t="s">
        <v>147</v>
      </c>
      <c r="C135" s="77"/>
      <c r="D135" s="77"/>
      <c r="E135" s="54"/>
      <c r="F135" s="67">
        <v>38340</v>
      </c>
      <c r="G135" s="68"/>
      <c r="H135" s="68"/>
      <c r="I135" s="68"/>
      <c r="J135" s="69"/>
    </row>
    <row r="136" spans="1:10" ht="36" customHeight="1" x14ac:dyDescent="0.25">
      <c r="A136" s="7"/>
      <c r="B136" s="76" t="s">
        <v>148</v>
      </c>
      <c r="C136" s="77"/>
      <c r="D136" s="77"/>
      <c r="E136" s="54"/>
      <c r="F136" s="67">
        <v>2340</v>
      </c>
      <c r="G136" s="68"/>
      <c r="H136" s="68"/>
      <c r="I136" s="68"/>
      <c r="J136" s="69"/>
    </row>
    <row r="137" spans="1:10" ht="36" customHeight="1" x14ac:dyDescent="0.25">
      <c r="A137" s="7"/>
      <c r="B137" s="76" t="s">
        <v>149</v>
      </c>
      <c r="C137" s="77"/>
      <c r="D137" s="77"/>
      <c r="E137" s="54"/>
      <c r="F137" s="67">
        <v>2340</v>
      </c>
      <c r="G137" s="68"/>
      <c r="H137" s="68"/>
      <c r="I137" s="68"/>
      <c r="J137" s="69"/>
    </row>
    <row r="138" spans="1:10" ht="36" customHeight="1" x14ac:dyDescent="0.25">
      <c r="A138" s="7"/>
      <c r="B138" s="76" t="s">
        <v>150</v>
      </c>
      <c r="C138" s="77"/>
      <c r="D138" s="77"/>
      <c r="E138" s="54"/>
      <c r="F138" s="67">
        <v>4680</v>
      </c>
      <c r="G138" s="68"/>
      <c r="H138" s="68"/>
      <c r="I138" s="68"/>
      <c r="J138" s="69"/>
    </row>
    <row r="139" spans="1:10" ht="36" customHeight="1" x14ac:dyDescent="0.25">
      <c r="A139" s="7"/>
      <c r="B139" s="76" t="s">
        <v>151</v>
      </c>
      <c r="C139" s="77"/>
      <c r="D139" s="77"/>
      <c r="E139" s="54"/>
      <c r="F139" s="67">
        <v>7020</v>
      </c>
      <c r="G139" s="68"/>
      <c r="H139" s="68"/>
      <c r="I139" s="68"/>
      <c r="J139" s="69"/>
    </row>
    <row r="140" spans="1:10" ht="36" customHeight="1" thickBot="1" x14ac:dyDescent="0.3">
      <c r="A140" s="7"/>
      <c r="B140" s="76" t="s">
        <v>152</v>
      </c>
      <c r="C140" s="77"/>
      <c r="D140" s="77"/>
      <c r="E140" s="54"/>
      <c r="F140" s="67">
        <v>41940</v>
      </c>
      <c r="G140" s="68"/>
      <c r="H140" s="68"/>
      <c r="I140" s="68"/>
      <c r="J140" s="69"/>
    </row>
    <row r="141" spans="1:10" ht="21.75" customHeight="1" thickBot="1" x14ac:dyDescent="0.3">
      <c r="A141" s="7"/>
      <c r="B141" s="27"/>
      <c r="C141" s="38"/>
      <c r="D141" s="38"/>
      <c r="E141" s="39"/>
      <c r="F141" s="40" t="s">
        <v>153</v>
      </c>
      <c r="G141" s="41"/>
      <c r="H141" s="41"/>
      <c r="I141" s="41"/>
      <c r="J141" s="42"/>
    </row>
    <row r="142" spans="1:10" ht="36" customHeight="1" thickBot="1" x14ac:dyDescent="0.3">
      <c r="A142" s="7"/>
      <c r="B142" s="76" t="s">
        <v>154</v>
      </c>
      <c r="C142" s="77"/>
      <c r="D142" s="77"/>
      <c r="E142" s="54"/>
      <c r="F142" s="67">
        <v>180</v>
      </c>
      <c r="G142" s="68"/>
      <c r="H142" s="68"/>
      <c r="I142" s="68"/>
      <c r="J142" s="69"/>
    </row>
    <row r="143" spans="1:10" ht="54" customHeight="1" thickBot="1" x14ac:dyDescent="0.3">
      <c r="A143" s="7"/>
      <c r="B143" s="194" t="s">
        <v>211</v>
      </c>
      <c r="C143" s="195"/>
      <c r="D143" s="195"/>
      <c r="E143" s="196"/>
      <c r="F143" s="205" t="str">
        <f>"Цена от "&amp;MIN(F145,F149:F162)&amp;" до "&amp;MAX(F145,F149:F162)</f>
        <v>Цена от 3240 до 787140</v>
      </c>
      <c r="G143" s="206"/>
      <c r="H143" s="206"/>
      <c r="I143" s="206"/>
      <c r="J143" s="207"/>
    </row>
    <row r="144" spans="1:10" ht="24" customHeight="1" thickBot="1" x14ac:dyDescent="0.3">
      <c r="A144" s="7"/>
      <c r="B144" s="27"/>
      <c r="C144" s="38"/>
      <c r="D144" s="38"/>
      <c r="E144" s="39"/>
      <c r="F144" s="40"/>
      <c r="G144" s="41"/>
      <c r="H144" s="41"/>
      <c r="I144" s="41"/>
      <c r="J144" s="42"/>
    </row>
    <row r="145" spans="1:10" ht="36" customHeight="1" x14ac:dyDescent="0.25">
      <c r="A145" s="7"/>
      <c r="B145" s="76" t="s">
        <v>311</v>
      </c>
      <c r="C145" s="77"/>
      <c r="D145" s="77"/>
      <c r="E145" s="54"/>
      <c r="F145" s="67">
        <v>75600</v>
      </c>
      <c r="G145" s="68"/>
      <c r="H145" s="68"/>
      <c r="I145" s="68"/>
      <c r="J145" s="69"/>
    </row>
    <row r="146" spans="1:10" ht="36" customHeight="1" x14ac:dyDescent="0.25">
      <c r="A146" s="7"/>
      <c r="B146" s="84" t="s">
        <v>157</v>
      </c>
      <c r="C146" s="85"/>
      <c r="D146" s="85"/>
      <c r="E146" s="86"/>
      <c r="F146" s="67">
        <v>7560</v>
      </c>
      <c r="G146" s="68"/>
      <c r="H146" s="68"/>
      <c r="I146" s="68"/>
      <c r="J146" s="69"/>
    </row>
    <row r="147" spans="1:10" ht="36" customHeight="1" thickBot="1" x14ac:dyDescent="0.3">
      <c r="A147" s="7"/>
      <c r="B147" s="84" t="s">
        <v>158</v>
      </c>
      <c r="C147" s="85"/>
      <c r="D147" s="85"/>
      <c r="E147" s="86"/>
      <c r="F147" s="67">
        <v>18900</v>
      </c>
      <c r="G147" s="68"/>
      <c r="H147" s="68"/>
      <c r="I147" s="68"/>
      <c r="J147" s="69"/>
    </row>
    <row r="148" spans="1:10" ht="24" customHeight="1" thickBot="1" x14ac:dyDescent="0.3">
      <c r="A148" s="7"/>
      <c r="B148" s="27"/>
      <c r="C148" s="38"/>
      <c r="D148" s="38"/>
      <c r="E148" s="39"/>
      <c r="F148" s="40"/>
      <c r="G148" s="41"/>
      <c r="H148" s="41"/>
      <c r="I148" s="41"/>
      <c r="J148" s="42"/>
    </row>
    <row r="149" spans="1:10" ht="36" customHeight="1" x14ac:dyDescent="0.25">
      <c r="A149" s="7" t="s">
        <v>111</v>
      </c>
      <c r="B149" s="78" t="s">
        <v>159</v>
      </c>
      <c r="C149" s="79"/>
      <c r="D149" s="79"/>
      <c r="E149" s="36"/>
      <c r="F149" s="80">
        <v>99540</v>
      </c>
      <c r="G149" s="81"/>
      <c r="H149" s="81"/>
      <c r="I149" s="81"/>
      <c r="J149" s="82"/>
    </row>
    <row r="150" spans="1:10" ht="36" customHeight="1" x14ac:dyDescent="0.25">
      <c r="A150" s="7" t="s">
        <v>111</v>
      </c>
      <c r="B150" s="76" t="s">
        <v>160</v>
      </c>
      <c r="C150" s="77"/>
      <c r="D150" s="77"/>
      <c r="E150" s="54"/>
      <c r="F150" s="186">
        <v>50940</v>
      </c>
      <c r="G150" s="237"/>
      <c r="H150" s="237"/>
      <c r="I150" s="237"/>
      <c r="J150" s="238"/>
    </row>
    <row r="151" spans="1:10" ht="36" customHeight="1" x14ac:dyDescent="0.25">
      <c r="A151" s="7"/>
      <c r="B151" s="52" t="s">
        <v>312</v>
      </c>
      <c r="C151" s="96"/>
      <c r="D151" s="96"/>
      <c r="E151" s="97"/>
      <c r="F151" s="186">
        <v>787140</v>
      </c>
      <c r="G151" s="237"/>
      <c r="H151" s="237"/>
      <c r="I151" s="237"/>
      <c r="J151" s="238"/>
    </row>
    <row r="152" spans="1:10" ht="36" customHeight="1" x14ac:dyDescent="0.25">
      <c r="A152" s="7" t="s">
        <v>111</v>
      </c>
      <c r="B152" s="76" t="s">
        <v>161</v>
      </c>
      <c r="C152" s="77"/>
      <c r="D152" s="77"/>
      <c r="E152" s="54"/>
      <c r="F152" s="186">
        <v>173340</v>
      </c>
      <c r="G152" s="237"/>
      <c r="H152" s="237"/>
      <c r="I152" s="237"/>
      <c r="J152" s="238"/>
    </row>
    <row r="153" spans="1:10" ht="36" customHeight="1" x14ac:dyDescent="0.25">
      <c r="A153" s="7" t="s">
        <v>111</v>
      </c>
      <c r="B153" s="76" t="s">
        <v>162</v>
      </c>
      <c r="C153" s="77"/>
      <c r="D153" s="77"/>
      <c r="E153" s="54"/>
      <c r="F153" s="186">
        <v>61740</v>
      </c>
      <c r="G153" s="237"/>
      <c r="H153" s="237"/>
      <c r="I153" s="237"/>
      <c r="J153" s="238"/>
    </row>
    <row r="154" spans="1:10" ht="36" customHeight="1" x14ac:dyDescent="0.25">
      <c r="A154" s="7" t="s">
        <v>111</v>
      </c>
      <c r="B154" s="76" t="s">
        <v>163</v>
      </c>
      <c r="C154" s="77"/>
      <c r="D154" s="77"/>
      <c r="E154" s="54"/>
      <c r="F154" s="186">
        <v>74088</v>
      </c>
      <c r="G154" s="237"/>
      <c r="H154" s="237"/>
      <c r="I154" s="237"/>
      <c r="J154" s="238"/>
    </row>
    <row r="155" spans="1:10" ht="36" customHeight="1" x14ac:dyDescent="0.25">
      <c r="A155" s="7" t="s">
        <v>111</v>
      </c>
      <c r="B155" s="76" t="s">
        <v>164</v>
      </c>
      <c r="C155" s="77"/>
      <c r="D155" s="77"/>
      <c r="E155" s="54"/>
      <c r="F155" s="186">
        <v>63540</v>
      </c>
      <c r="G155" s="237"/>
      <c r="H155" s="237"/>
      <c r="I155" s="237"/>
      <c r="J155" s="238"/>
    </row>
    <row r="156" spans="1:10" ht="36" customHeight="1" x14ac:dyDescent="0.25">
      <c r="A156" s="7" t="s">
        <v>111</v>
      </c>
      <c r="B156" s="76" t="s">
        <v>165</v>
      </c>
      <c r="C156" s="77"/>
      <c r="D156" s="77"/>
      <c r="E156" s="54"/>
      <c r="F156" s="186">
        <v>88740</v>
      </c>
      <c r="G156" s="237"/>
      <c r="H156" s="237"/>
      <c r="I156" s="237"/>
      <c r="J156" s="238"/>
    </row>
    <row r="157" spans="1:10" ht="36" customHeight="1" x14ac:dyDescent="0.25">
      <c r="A157" s="7" t="s">
        <v>111</v>
      </c>
      <c r="B157" s="52" t="s">
        <v>166</v>
      </c>
      <c r="C157" s="96"/>
      <c r="D157" s="96"/>
      <c r="E157" s="97"/>
      <c r="F157" s="186">
        <v>238140</v>
      </c>
      <c r="G157" s="237"/>
      <c r="H157" s="237"/>
      <c r="I157" s="237"/>
      <c r="J157" s="238"/>
    </row>
    <row r="158" spans="1:10" ht="44.25" customHeight="1" x14ac:dyDescent="0.25">
      <c r="A158" s="7"/>
      <c r="B158" s="52" t="s">
        <v>167</v>
      </c>
      <c r="C158" s="96"/>
      <c r="D158" s="96"/>
      <c r="E158" s="97"/>
      <c r="F158" s="186">
        <v>86040</v>
      </c>
      <c r="G158" s="237"/>
      <c r="H158" s="237"/>
      <c r="I158" s="237"/>
      <c r="J158" s="238"/>
    </row>
    <row r="159" spans="1:10" ht="36" customHeight="1" x14ac:dyDescent="0.25">
      <c r="A159" s="7" t="s">
        <v>111</v>
      </c>
      <c r="B159" s="78" t="s">
        <v>168</v>
      </c>
      <c r="C159" s="79"/>
      <c r="D159" s="79"/>
      <c r="E159" s="36"/>
      <c r="F159" s="186">
        <v>3240</v>
      </c>
      <c r="G159" s="237"/>
      <c r="H159" s="237"/>
      <c r="I159" s="237"/>
      <c r="J159" s="238"/>
    </row>
    <row r="160" spans="1:10" ht="36" customHeight="1" x14ac:dyDescent="0.25">
      <c r="B160" s="52" t="s">
        <v>169</v>
      </c>
      <c r="C160" s="96"/>
      <c r="D160" s="96"/>
      <c r="E160" s="97"/>
      <c r="F160" s="186">
        <v>50940</v>
      </c>
      <c r="G160" s="237"/>
      <c r="H160" s="237"/>
      <c r="I160" s="237"/>
      <c r="J160" s="238"/>
    </row>
    <row r="161" spans="1:10" ht="36" customHeight="1" x14ac:dyDescent="0.25">
      <c r="B161" s="52" t="s">
        <v>170</v>
      </c>
      <c r="C161" s="96"/>
      <c r="D161" s="96"/>
      <c r="E161" s="97"/>
      <c r="F161" s="186">
        <v>41940</v>
      </c>
      <c r="G161" s="237"/>
      <c r="H161" s="237"/>
      <c r="I161" s="237"/>
      <c r="J161" s="238"/>
    </row>
    <row r="162" spans="1:10" ht="36" customHeight="1" x14ac:dyDescent="0.25">
      <c r="A162" s="7" t="s">
        <v>111</v>
      </c>
      <c r="B162" s="52" t="s">
        <v>172</v>
      </c>
      <c r="C162" s="96"/>
      <c r="D162" s="96"/>
      <c r="E162" s="97"/>
      <c r="F162" s="186">
        <v>56340</v>
      </c>
      <c r="G162" s="237"/>
      <c r="H162" s="237"/>
      <c r="I162" s="237"/>
      <c r="J162" s="238"/>
    </row>
    <row r="163" spans="1:10" ht="37.5" customHeight="1" x14ac:dyDescent="0.25">
      <c r="A163" s="7"/>
      <c r="B163" s="76" t="s">
        <v>173</v>
      </c>
      <c r="C163" s="77"/>
      <c r="D163" s="77"/>
      <c r="E163" s="54"/>
      <c r="F163" s="186">
        <v>8280</v>
      </c>
      <c r="G163" s="237"/>
      <c r="H163" s="237"/>
      <c r="I163" s="237"/>
      <c r="J163" s="238"/>
    </row>
    <row r="164" spans="1:10" ht="36" customHeight="1" x14ac:dyDescent="0.25">
      <c r="A164" s="7"/>
      <c r="B164" s="76" t="s">
        <v>174</v>
      </c>
      <c r="C164" s="77"/>
      <c r="D164" s="77"/>
      <c r="E164" s="54"/>
      <c r="F164" s="186">
        <v>90000</v>
      </c>
      <c r="G164" s="237"/>
      <c r="H164" s="237"/>
      <c r="I164" s="237"/>
      <c r="J164" s="238"/>
    </row>
    <row r="165" spans="1:10" ht="36" customHeight="1" x14ac:dyDescent="0.25">
      <c r="A165" s="7"/>
      <c r="B165" s="76" t="s">
        <v>175</v>
      </c>
      <c r="C165" s="77"/>
      <c r="D165" s="77"/>
      <c r="E165" s="53"/>
      <c r="F165" s="186">
        <v>63000</v>
      </c>
      <c r="G165" s="237"/>
      <c r="H165" s="237"/>
      <c r="I165" s="237"/>
      <c r="J165" s="238"/>
    </row>
    <row r="166" spans="1:10" ht="36" customHeight="1" x14ac:dyDescent="0.25">
      <c r="A166" s="7" t="s">
        <v>113</v>
      </c>
      <c r="B166" s="76" t="s">
        <v>176</v>
      </c>
      <c r="C166" s="77"/>
      <c r="D166" s="77"/>
      <c r="E166" s="54"/>
      <c r="F166" s="186">
        <v>139680</v>
      </c>
      <c r="G166" s="237"/>
      <c r="H166" s="237"/>
      <c r="I166" s="237"/>
      <c r="J166" s="238"/>
    </row>
    <row r="167" spans="1:10" ht="36" customHeight="1" x14ac:dyDescent="0.25">
      <c r="A167" s="7" t="s">
        <v>113</v>
      </c>
      <c r="B167" s="76" t="s">
        <v>177</v>
      </c>
      <c r="C167" s="77"/>
      <c r="D167" s="77"/>
      <c r="E167" s="54"/>
      <c r="F167" s="186">
        <v>72000</v>
      </c>
      <c r="G167" s="237"/>
      <c r="H167" s="237"/>
      <c r="I167" s="237"/>
      <c r="J167" s="238"/>
    </row>
    <row r="168" spans="1:10" ht="36" customHeight="1" x14ac:dyDescent="0.25">
      <c r="A168" s="7" t="s">
        <v>113</v>
      </c>
      <c r="B168" s="76" t="s">
        <v>178</v>
      </c>
      <c r="C168" s="77"/>
      <c r="D168" s="77"/>
      <c r="E168" s="54"/>
      <c r="F168" s="186">
        <v>243360</v>
      </c>
      <c r="G168" s="237"/>
      <c r="H168" s="237"/>
      <c r="I168" s="237"/>
      <c r="J168" s="238"/>
    </row>
    <row r="169" spans="1:10" ht="36" customHeight="1" x14ac:dyDescent="0.25">
      <c r="A169" s="7" t="s">
        <v>113</v>
      </c>
      <c r="B169" s="76" t="s">
        <v>179</v>
      </c>
      <c r="C169" s="77"/>
      <c r="D169" s="77"/>
      <c r="E169" s="54"/>
      <c r="F169" s="186">
        <v>87120</v>
      </c>
      <c r="G169" s="237"/>
      <c r="H169" s="237"/>
      <c r="I169" s="237"/>
      <c r="J169" s="238"/>
    </row>
    <row r="170" spans="1:10" ht="36" customHeight="1" x14ac:dyDescent="0.25">
      <c r="A170" s="7" t="s">
        <v>113</v>
      </c>
      <c r="B170" s="76" t="s">
        <v>180</v>
      </c>
      <c r="C170" s="77"/>
      <c r="D170" s="77"/>
      <c r="E170" s="54"/>
      <c r="F170" s="186">
        <v>104544</v>
      </c>
      <c r="G170" s="237"/>
      <c r="H170" s="237"/>
      <c r="I170" s="237"/>
      <c r="J170" s="238"/>
    </row>
    <row r="171" spans="1:10" ht="36" customHeight="1" x14ac:dyDescent="0.25">
      <c r="A171" s="7" t="s">
        <v>113</v>
      </c>
      <c r="B171" s="76" t="s">
        <v>181</v>
      </c>
      <c r="C171" s="77"/>
      <c r="D171" s="77"/>
      <c r="E171" s="54"/>
      <c r="F171" s="186">
        <v>89280</v>
      </c>
      <c r="G171" s="237"/>
      <c r="H171" s="237"/>
      <c r="I171" s="237"/>
      <c r="J171" s="238"/>
    </row>
    <row r="172" spans="1:10" ht="36" customHeight="1" x14ac:dyDescent="0.25">
      <c r="A172" s="7" t="s">
        <v>113</v>
      </c>
      <c r="B172" s="76" t="s">
        <v>182</v>
      </c>
      <c r="C172" s="77"/>
      <c r="D172" s="77"/>
      <c r="E172" s="54"/>
      <c r="F172" s="186">
        <v>124560</v>
      </c>
      <c r="G172" s="237"/>
      <c r="H172" s="237"/>
      <c r="I172" s="237"/>
      <c r="J172" s="238"/>
    </row>
    <row r="173" spans="1:10" ht="36" customHeight="1" x14ac:dyDescent="0.25">
      <c r="A173" s="7" t="s">
        <v>113</v>
      </c>
      <c r="B173" s="76" t="s">
        <v>183</v>
      </c>
      <c r="C173" s="77"/>
      <c r="D173" s="77"/>
      <c r="E173" s="54"/>
      <c r="F173" s="186">
        <v>334080</v>
      </c>
      <c r="G173" s="237"/>
      <c r="H173" s="237"/>
      <c r="I173" s="237"/>
      <c r="J173" s="238"/>
    </row>
    <row r="174" spans="1:10" ht="36" customHeight="1" x14ac:dyDescent="0.25">
      <c r="A174" s="7" t="s">
        <v>113</v>
      </c>
      <c r="B174" s="78" t="s">
        <v>184</v>
      </c>
      <c r="C174" s="79"/>
      <c r="D174" s="79"/>
      <c r="E174" s="36"/>
      <c r="F174" s="186">
        <v>5040</v>
      </c>
      <c r="G174" s="237"/>
      <c r="H174" s="237"/>
      <c r="I174" s="237"/>
      <c r="J174" s="238"/>
    </row>
    <row r="175" spans="1:10" ht="36" customHeight="1" thickBot="1" x14ac:dyDescent="0.3">
      <c r="A175" s="7" t="s">
        <v>113</v>
      </c>
      <c r="B175" s="76" t="s">
        <v>186</v>
      </c>
      <c r="C175" s="77"/>
      <c r="D175" s="77"/>
      <c r="E175" s="54"/>
      <c r="F175" s="186">
        <v>79200</v>
      </c>
      <c r="G175" s="237"/>
      <c r="H175" s="237"/>
      <c r="I175" s="237"/>
      <c r="J175" s="238"/>
    </row>
    <row r="176" spans="1:10" ht="22.5" customHeight="1" x14ac:dyDescent="0.25">
      <c r="A176" s="7" t="s">
        <v>111</v>
      </c>
      <c r="B176" s="104" t="s">
        <v>188</v>
      </c>
      <c r="C176" s="105"/>
      <c r="D176" s="105"/>
      <c r="E176" s="105"/>
      <c r="F176" s="105"/>
      <c r="G176" s="105"/>
      <c r="H176" s="105"/>
      <c r="I176" s="105"/>
      <c r="J176" s="106"/>
    </row>
    <row r="177" spans="1:10" ht="36" customHeight="1" thickBot="1" x14ac:dyDescent="0.3">
      <c r="A177" s="7"/>
      <c r="B177" s="52" t="s">
        <v>171</v>
      </c>
      <c r="C177" s="96"/>
      <c r="D177" s="96"/>
      <c r="E177" s="97"/>
      <c r="F177" s="67">
        <v>40</v>
      </c>
      <c r="G177" s="68"/>
      <c r="H177" s="68"/>
      <c r="I177" s="68"/>
      <c r="J177" s="69"/>
    </row>
    <row r="178" spans="1:10" ht="36" customHeight="1" thickBot="1" x14ac:dyDescent="0.3">
      <c r="A178" s="7"/>
      <c r="B178" s="98" t="s">
        <v>187</v>
      </c>
      <c r="C178" s="99"/>
      <c r="D178" s="99"/>
      <c r="E178" s="100"/>
      <c r="F178" s="101"/>
      <c r="G178" s="102"/>
      <c r="H178" s="102"/>
      <c r="I178" s="102"/>
      <c r="J178" s="103"/>
    </row>
    <row r="179" spans="1:10" ht="36" customHeight="1" thickBot="1" x14ac:dyDescent="0.3">
      <c r="A179" s="7"/>
      <c r="B179" s="167" t="s">
        <v>188</v>
      </c>
      <c r="C179" s="168"/>
      <c r="D179" s="168"/>
      <c r="E179" s="168"/>
      <c r="F179" s="168"/>
      <c r="G179" s="168"/>
      <c r="H179" s="168"/>
      <c r="I179" s="168"/>
      <c r="J179" s="169"/>
    </row>
    <row r="180" spans="1:10" ht="36" customHeight="1" x14ac:dyDescent="0.25">
      <c r="A180" s="7"/>
      <c r="B180" s="107" t="s">
        <v>189</v>
      </c>
      <c r="C180" s="108"/>
      <c r="D180" s="108"/>
      <c r="E180" s="109"/>
      <c r="F180" s="67">
        <v>60</v>
      </c>
      <c r="G180" s="68"/>
      <c r="H180" s="68"/>
      <c r="I180" s="68"/>
      <c r="J180" s="69"/>
    </row>
    <row r="181" spans="1:10" ht="36" customHeight="1" x14ac:dyDescent="0.25">
      <c r="A181" s="7"/>
      <c r="B181" s="76" t="s">
        <v>190</v>
      </c>
      <c r="C181" s="77"/>
      <c r="D181" s="77"/>
      <c r="E181" s="54"/>
      <c r="F181" s="67">
        <v>99</v>
      </c>
      <c r="G181" s="68"/>
      <c r="H181" s="68"/>
      <c r="I181" s="68"/>
      <c r="J181" s="69"/>
    </row>
    <row r="182" spans="1:10" ht="36" customHeight="1" thickBot="1" x14ac:dyDescent="0.3">
      <c r="A182" s="7"/>
      <c r="B182" s="76" t="s">
        <v>191</v>
      </c>
      <c r="C182" s="77"/>
      <c r="D182" s="77"/>
      <c r="E182" s="54"/>
      <c r="F182" s="67">
        <v>150</v>
      </c>
      <c r="G182" s="68"/>
      <c r="H182" s="68"/>
      <c r="I182" s="68"/>
      <c r="J182" s="69"/>
    </row>
    <row r="183" spans="1:10" ht="36" customHeight="1" thickBot="1" x14ac:dyDescent="0.3">
      <c r="A183" s="7"/>
      <c r="B183" s="18" t="s">
        <v>192</v>
      </c>
      <c r="C183" s="19"/>
      <c r="D183" s="19"/>
      <c r="E183" s="20"/>
      <c r="F183" s="205"/>
      <c r="G183" s="206"/>
      <c r="H183" s="206"/>
      <c r="I183" s="206"/>
      <c r="J183" s="207"/>
    </row>
    <row r="184" spans="1:10" ht="36" customHeight="1" x14ac:dyDescent="0.25">
      <c r="A184" s="7" t="s">
        <v>111</v>
      </c>
      <c r="B184" s="76" t="s">
        <v>252</v>
      </c>
      <c r="C184" s="77"/>
      <c r="D184" s="77"/>
      <c r="E184" s="54"/>
      <c r="F184" s="67">
        <v>59940</v>
      </c>
      <c r="G184" s="68"/>
      <c r="H184" s="68"/>
      <c r="I184" s="68"/>
      <c r="J184" s="69"/>
    </row>
    <row r="185" spans="1:10" ht="36" customHeight="1" x14ac:dyDescent="0.25">
      <c r="A185" s="7" t="s">
        <v>111</v>
      </c>
      <c r="B185" s="76" t="s">
        <v>194</v>
      </c>
      <c r="C185" s="77"/>
      <c r="D185" s="77"/>
      <c r="E185" s="54"/>
      <c r="F185" s="67">
        <v>59940</v>
      </c>
      <c r="G185" s="68"/>
      <c r="H185" s="68"/>
      <c r="I185" s="68"/>
      <c r="J185" s="69"/>
    </row>
    <row r="186" spans="1:10" ht="36" customHeight="1" x14ac:dyDescent="0.25">
      <c r="A186" s="7" t="s">
        <v>111</v>
      </c>
      <c r="B186" s="76" t="s">
        <v>195</v>
      </c>
      <c r="C186" s="77"/>
      <c r="D186" s="77"/>
      <c r="E186" s="54"/>
      <c r="F186" s="67">
        <v>43740</v>
      </c>
      <c r="G186" s="68"/>
      <c r="H186" s="68"/>
      <c r="I186" s="68"/>
      <c r="J186" s="69"/>
    </row>
    <row r="187" spans="1:10" ht="36" customHeight="1" x14ac:dyDescent="0.25">
      <c r="A187" s="7" t="s">
        <v>113</v>
      </c>
      <c r="B187" s="76" t="s">
        <v>314</v>
      </c>
      <c r="C187" s="77"/>
      <c r="D187" s="77"/>
      <c r="E187" s="54"/>
      <c r="F187" s="67">
        <v>84240</v>
      </c>
      <c r="G187" s="68"/>
      <c r="H187" s="68"/>
      <c r="I187" s="68"/>
      <c r="J187" s="69"/>
    </row>
    <row r="188" spans="1:10" ht="36" customHeight="1" x14ac:dyDescent="0.25">
      <c r="A188" s="7" t="s">
        <v>113</v>
      </c>
      <c r="B188" s="76" t="s">
        <v>197</v>
      </c>
      <c r="C188" s="77"/>
      <c r="D188" s="77"/>
      <c r="E188" s="54"/>
      <c r="F188" s="67">
        <v>84240</v>
      </c>
      <c r="G188" s="68"/>
      <c r="H188" s="68"/>
      <c r="I188" s="68"/>
      <c r="J188" s="69"/>
    </row>
    <row r="189" spans="1:10" ht="36" customHeight="1" x14ac:dyDescent="0.25">
      <c r="A189" s="7" t="s">
        <v>113</v>
      </c>
      <c r="B189" s="76" t="s">
        <v>198</v>
      </c>
      <c r="C189" s="77"/>
      <c r="D189" s="77"/>
      <c r="E189" s="54"/>
      <c r="F189" s="67">
        <v>61920</v>
      </c>
      <c r="G189" s="68"/>
      <c r="H189" s="68"/>
      <c r="I189" s="68"/>
      <c r="J189" s="69"/>
    </row>
    <row r="190" spans="1:10" ht="36" customHeight="1" thickBot="1" x14ac:dyDescent="0.3">
      <c r="A190" s="7"/>
      <c r="B190" s="76" t="s">
        <v>175</v>
      </c>
      <c r="C190" s="77"/>
      <c r="D190" s="77"/>
      <c r="E190" s="53"/>
      <c r="F190" s="67">
        <v>0</v>
      </c>
      <c r="G190" s="68"/>
      <c r="H190" s="68"/>
      <c r="I190" s="68"/>
      <c r="J190" s="69"/>
    </row>
    <row r="191" spans="1:10" ht="54" customHeight="1" thickBot="1" x14ac:dyDescent="0.3">
      <c r="A191" s="7"/>
      <c r="B191" s="18" t="s">
        <v>200</v>
      </c>
      <c r="C191" s="19"/>
      <c r="D191" s="19"/>
      <c r="E191" s="20"/>
      <c r="F191" s="110"/>
      <c r="G191" s="111"/>
      <c r="H191" s="111"/>
      <c r="I191" s="111"/>
      <c r="J191" s="112"/>
    </row>
    <row r="192" spans="1:10" ht="28.5" customHeight="1" thickBot="1" x14ac:dyDescent="0.3">
      <c r="A192" s="7"/>
      <c r="B192" s="327" t="s">
        <v>188</v>
      </c>
      <c r="C192" s="328"/>
      <c r="D192" s="328"/>
      <c r="E192" s="328"/>
      <c r="F192" s="328"/>
      <c r="G192" s="328"/>
      <c r="H192" s="328"/>
      <c r="I192" s="328"/>
      <c r="J192" s="329"/>
    </row>
    <row r="193" spans="1:10" ht="28.5" customHeight="1" x14ac:dyDescent="0.25">
      <c r="A193" s="7"/>
      <c r="B193" s="78" t="s">
        <v>201</v>
      </c>
      <c r="C193" s="79"/>
      <c r="D193" s="79"/>
      <c r="E193" s="36"/>
      <c r="F193" s="80">
        <v>90</v>
      </c>
      <c r="G193" s="81"/>
      <c r="H193" s="81"/>
      <c r="I193" s="81"/>
      <c r="J193" s="82"/>
    </row>
    <row r="194" spans="1:10" ht="28.5" customHeight="1" x14ac:dyDescent="0.25">
      <c r="A194" s="7"/>
      <c r="B194" s="76" t="s">
        <v>202</v>
      </c>
      <c r="C194" s="77"/>
      <c r="D194" s="77"/>
      <c r="E194" s="54"/>
      <c r="F194" s="67">
        <v>60</v>
      </c>
      <c r="G194" s="68"/>
      <c r="H194" s="68"/>
      <c r="I194" s="68"/>
      <c r="J194" s="69"/>
    </row>
    <row r="195" spans="1:10" ht="28.5" customHeight="1" x14ac:dyDescent="0.25">
      <c r="A195" s="7"/>
      <c r="B195" s="76" t="s">
        <v>203</v>
      </c>
      <c r="C195" s="77"/>
      <c r="D195" s="77"/>
      <c r="E195" s="54"/>
      <c r="F195" s="67">
        <v>60</v>
      </c>
      <c r="G195" s="68"/>
      <c r="H195" s="68"/>
      <c r="I195" s="68"/>
      <c r="J195" s="69"/>
    </row>
    <row r="196" spans="1:10" ht="28.5" customHeight="1" x14ac:dyDescent="0.25">
      <c r="A196" s="7"/>
      <c r="B196" s="76" t="s">
        <v>204</v>
      </c>
      <c r="C196" s="77"/>
      <c r="D196" s="77"/>
      <c r="E196" s="54"/>
      <c r="F196" s="67">
        <v>90</v>
      </c>
      <c r="G196" s="68"/>
      <c r="H196" s="68"/>
      <c r="I196" s="68"/>
      <c r="J196" s="69"/>
    </row>
    <row r="197" spans="1:10" ht="28.5" customHeight="1" thickBot="1" x14ac:dyDescent="0.3">
      <c r="A197" s="7"/>
      <c r="B197" s="76" t="s">
        <v>205</v>
      </c>
      <c r="C197" s="77"/>
      <c r="D197" s="77"/>
      <c r="E197" s="54"/>
      <c r="F197" s="67">
        <v>90</v>
      </c>
      <c r="G197" s="68"/>
      <c r="H197" s="68"/>
      <c r="I197" s="68"/>
      <c r="J197" s="69"/>
    </row>
    <row r="198" spans="1:10" ht="24" customHeight="1" thickBot="1" x14ac:dyDescent="0.3">
      <c r="A198" s="7" t="s">
        <v>111</v>
      </c>
      <c r="B198" s="27"/>
      <c r="C198" s="38"/>
      <c r="D198" s="38"/>
      <c r="E198" s="39"/>
      <c r="F198" s="40"/>
      <c r="G198" s="41"/>
      <c r="H198" s="41"/>
      <c r="I198" s="41"/>
      <c r="J198" s="42"/>
    </row>
    <row r="199" spans="1:10" ht="21" customHeight="1" x14ac:dyDescent="0.25">
      <c r="A199" s="7"/>
      <c r="B199" s="121"/>
      <c r="C199" s="122"/>
      <c r="D199" s="122"/>
      <c r="E199" s="122"/>
      <c r="F199" s="123"/>
      <c r="G199" s="123"/>
      <c r="H199" s="123"/>
      <c r="I199" s="123"/>
      <c r="J199" s="123"/>
    </row>
    <row r="200" spans="1:10" ht="67.5" customHeight="1" x14ac:dyDescent="0.25">
      <c r="A200" s="7"/>
      <c r="B200" s="124" t="s">
        <v>319</v>
      </c>
      <c r="C200" s="124"/>
      <c r="D200" s="124"/>
      <c r="E200" s="124"/>
      <c r="F200" s="124"/>
      <c r="G200" s="124"/>
      <c r="H200" s="124"/>
      <c r="I200" s="124"/>
      <c r="J200" s="124"/>
    </row>
    <row r="201" spans="1:10" ht="21" x14ac:dyDescent="0.25">
      <c r="A201" s="7" t="s">
        <v>113</v>
      </c>
      <c r="B201" s="126" t="s">
        <v>208</v>
      </c>
      <c r="C201" s="126"/>
      <c r="D201" s="126"/>
      <c r="E201" s="126"/>
      <c r="F201" s="126"/>
      <c r="G201" s="126"/>
      <c r="H201" s="126"/>
      <c r="I201" s="126"/>
      <c r="J201" s="126"/>
    </row>
    <row r="202" spans="1:10" s="172" customFormat="1" ht="20.100000000000001" customHeight="1" x14ac:dyDescent="0.25">
      <c r="B202" s="388"/>
      <c r="F202" s="389"/>
      <c r="G202" s="389"/>
      <c r="H202" s="389"/>
      <c r="I202" s="389"/>
      <c r="J202" s="389"/>
    </row>
    <row r="203" spans="1:10" s="239" customFormat="1" ht="36" customHeight="1" thickBot="1" x14ac:dyDescent="0.3">
      <c r="B203" s="240" t="s">
        <v>242</v>
      </c>
      <c r="C203" s="240"/>
      <c r="D203" s="240"/>
      <c r="E203" s="240"/>
      <c r="F203" s="240"/>
      <c r="G203" s="240"/>
      <c r="H203" s="240"/>
      <c r="I203" s="240"/>
    </row>
    <row r="204" spans="1:10" s="129" customFormat="1" ht="36" customHeight="1" thickBot="1" x14ac:dyDescent="0.3">
      <c r="B204" s="241" t="s">
        <v>243</v>
      </c>
      <c r="C204" s="242"/>
      <c r="D204" s="242"/>
      <c r="E204" s="242"/>
      <c r="F204" s="242"/>
      <c r="G204" s="242"/>
      <c r="H204" s="242"/>
      <c r="I204" s="243"/>
    </row>
    <row r="205" spans="1:10" ht="79.5" customHeight="1" thickBot="1" x14ac:dyDescent="0.3">
      <c r="B205" s="244" t="s">
        <v>244</v>
      </c>
      <c r="C205" s="245"/>
      <c r="D205" s="246" t="s">
        <v>245</v>
      </c>
      <c r="E205" s="247"/>
      <c r="F205" s="248"/>
      <c r="G205" s="247" t="s">
        <v>246</v>
      </c>
      <c r="H205" s="247"/>
      <c r="I205" s="248"/>
      <c r="J205" s="9"/>
    </row>
    <row r="206" spans="1:10" ht="36" customHeight="1" x14ac:dyDescent="0.25">
      <c r="B206" s="249" t="s">
        <v>247</v>
      </c>
      <c r="C206" s="250"/>
      <c r="D206" s="251" t="s">
        <v>248</v>
      </c>
      <c r="E206" s="251"/>
      <c r="F206" s="251"/>
      <c r="G206" s="252">
        <v>2190</v>
      </c>
      <c r="H206" s="251"/>
      <c r="I206" s="253"/>
      <c r="J206" s="9"/>
    </row>
    <row r="207" spans="1:10" ht="36" customHeight="1" x14ac:dyDescent="0.25">
      <c r="B207" s="254" t="s">
        <v>249</v>
      </c>
      <c r="C207" s="255"/>
      <c r="D207" s="256"/>
      <c r="E207" s="256"/>
      <c r="F207" s="256"/>
      <c r="G207" s="257">
        <v>1590</v>
      </c>
      <c r="H207" s="256"/>
      <c r="I207" s="258"/>
      <c r="J207" s="9"/>
    </row>
    <row r="208" spans="1:10" ht="36" customHeight="1" x14ac:dyDescent="0.25">
      <c r="B208" s="254" t="s">
        <v>250</v>
      </c>
      <c r="C208" s="255"/>
      <c r="D208" s="256"/>
      <c r="E208" s="256"/>
      <c r="F208" s="256"/>
      <c r="G208" s="257">
        <v>1440</v>
      </c>
      <c r="H208" s="256"/>
      <c r="I208" s="258"/>
      <c r="J208" s="9"/>
    </row>
    <row r="209" spans="1:10" ht="54" customHeight="1" x14ac:dyDescent="0.25">
      <c r="B209" s="254" t="s">
        <v>251</v>
      </c>
      <c r="C209" s="255"/>
      <c r="D209" s="256"/>
      <c r="E209" s="256"/>
      <c r="F209" s="256"/>
      <c r="G209" s="257">
        <v>1290</v>
      </c>
      <c r="H209" s="256"/>
      <c r="I209" s="258"/>
      <c r="J209" s="9"/>
    </row>
    <row r="210" spans="1:10" ht="21" customHeight="1" x14ac:dyDescent="0.25">
      <c r="B210" s="341"/>
      <c r="C210" s="341"/>
      <c r="D210" s="342"/>
      <c r="E210" s="342"/>
      <c r="F210" s="342"/>
      <c r="G210" s="343"/>
      <c r="H210" s="342"/>
      <c r="I210" s="342"/>
      <c r="J210" s="9"/>
    </row>
    <row r="211" spans="1:10" ht="40.5" customHeight="1" x14ac:dyDescent="0.25">
      <c r="A211" s="7"/>
      <c r="B211" s="128" t="s">
        <v>209</v>
      </c>
      <c r="C211" s="128"/>
      <c r="D211" s="128"/>
      <c r="E211" s="128"/>
      <c r="F211" s="128"/>
      <c r="G211" s="128"/>
      <c r="H211" s="128"/>
      <c r="I211" s="128"/>
      <c r="J211" s="128"/>
    </row>
    <row r="212" spans="1:10" ht="23.25" x14ac:dyDescent="0.25">
      <c r="A212" s="344" t="s">
        <v>320</v>
      </c>
      <c r="B212" s="344"/>
      <c r="C212" s="344"/>
      <c r="D212" s="344"/>
      <c r="E212" s="344"/>
      <c r="F212" s="344"/>
      <c r="G212" s="344"/>
      <c r="H212" s="344"/>
      <c r="I212" s="9"/>
      <c r="J212" s="9"/>
    </row>
    <row r="213" spans="1:10" ht="25.5" x14ac:dyDescent="0.35">
      <c r="A213" s="345" t="s">
        <v>321</v>
      </c>
      <c r="B213" s="345"/>
      <c r="C213" s="345"/>
      <c r="D213" s="345"/>
      <c r="E213" s="346" t="s">
        <v>322</v>
      </c>
      <c r="F213" s="347"/>
      <c r="G213" s="347"/>
      <c r="H213" s="9"/>
      <c r="I213" s="9"/>
      <c r="J213" s="9"/>
    </row>
    <row r="214" spans="1:10" ht="25.5" x14ac:dyDescent="0.35">
      <c r="A214" s="348" t="s">
        <v>323</v>
      </c>
      <c r="B214" s="348"/>
      <c r="C214" s="348"/>
      <c r="D214" s="348"/>
      <c r="E214" s="349">
        <v>1</v>
      </c>
      <c r="F214" s="347"/>
      <c r="G214" s="347"/>
      <c r="H214" s="9"/>
      <c r="I214" s="9"/>
      <c r="J214" s="9"/>
    </row>
    <row r="215" spans="1:10" ht="25.5" x14ac:dyDescent="0.35">
      <c r="A215" s="348">
        <v>2</v>
      </c>
      <c r="B215" s="348"/>
      <c r="C215" s="348"/>
      <c r="D215" s="348"/>
      <c r="E215" s="350">
        <v>1.1000000000000001</v>
      </c>
      <c r="F215" s="347"/>
      <c r="G215" s="347"/>
      <c r="H215" s="9"/>
      <c r="I215" s="9"/>
      <c r="J215" s="9"/>
    </row>
    <row r="216" spans="1:10" ht="25.5" x14ac:dyDescent="0.35">
      <c r="A216" s="348">
        <v>3</v>
      </c>
      <c r="B216" s="348"/>
      <c r="C216" s="348"/>
      <c r="D216" s="348"/>
      <c r="E216" s="350">
        <v>1.2</v>
      </c>
      <c r="F216" s="347"/>
      <c r="G216" s="347"/>
      <c r="H216" s="9"/>
      <c r="I216" s="9"/>
      <c r="J216" s="9"/>
    </row>
    <row r="217" spans="1:10" ht="25.5" x14ac:dyDescent="0.35">
      <c r="A217" s="348" t="s">
        <v>324</v>
      </c>
      <c r="B217" s="348"/>
      <c r="C217" s="348"/>
      <c r="D217" s="348"/>
      <c r="E217" s="350">
        <v>1.25</v>
      </c>
      <c r="F217" s="347"/>
      <c r="G217" s="347"/>
      <c r="H217" s="9"/>
      <c r="I217" s="9"/>
      <c r="J217" s="9"/>
    </row>
    <row r="218" spans="1:10" ht="25.5" x14ac:dyDescent="0.35">
      <c r="A218" s="348" t="s">
        <v>325</v>
      </c>
      <c r="B218" s="348"/>
      <c r="C218" s="348"/>
      <c r="D218" s="348"/>
      <c r="E218" s="350">
        <v>1.3</v>
      </c>
      <c r="F218" s="347"/>
      <c r="G218" s="347"/>
      <c r="H218" s="9"/>
      <c r="I218" s="9"/>
      <c r="J218" s="9"/>
    </row>
    <row r="219" spans="1:10" ht="25.5" x14ac:dyDescent="0.35">
      <c r="A219" s="348" t="s">
        <v>326</v>
      </c>
      <c r="B219" s="348"/>
      <c r="C219" s="348"/>
      <c r="D219" s="348"/>
      <c r="E219" s="350">
        <v>1.35</v>
      </c>
      <c r="F219" s="347"/>
      <c r="G219" s="347"/>
      <c r="H219" s="9"/>
      <c r="I219" s="9"/>
      <c r="J219" s="9"/>
    </row>
    <row r="220" spans="1:10" ht="25.5" x14ac:dyDescent="0.35">
      <c r="A220" s="348" t="s">
        <v>327</v>
      </c>
      <c r="B220" s="348"/>
      <c r="C220" s="348"/>
      <c r="D220" s="348"/>
      <c r="E220" s="350">
        <v>1.4</v>
      </c>
      <c r="F220" s="347"/>
      <c r="G220" s="347"/>
      <c r="H220" s="9"/>
      <c r="I220" s="9"/>
      <c r="J220" s="9"/>
    </row>
    <row r="221" spans="1:10" ht="25.5" x14ac:dyDescent="0.35">
      <c r="A221" s="348" t="s">
        <v>328</v>
      </c>
      <c r="B221" s="348"/>
      <c r="C221" s="348"/>
      <c r="D221" s="348"/>
      <c r="E221" s="350">
        <v>1.45</v>
      </c>
      <c r="F221" s="347"/>
      <c r="G221" s="347"/>
      <c r="H221" s="9"/>
      <c r="I221" s="9"/>
      <c r="J221" s="9"/>
    </row>
    <row r="222" spans="1:10" ht="25.5" x14ac:dyDescent="0.35">
      <c r="A222" s="348" t="s">
        <v>329</v>
      </c>
      <c r="B222" s="348"/>
      <c r="C222" s="348"/>
      <c r="D222" s="348"/>
      <c r="E222" s="350">
        <v>1.5</v>
      </c>
      <c r="F222" s="347"/>
      <c r="G222" s="347"/>
      <c r="H222" s="9"/>
      <c r="I222" s="9"/>
      <c r="J222" s="9"/>
    </row>
    <row r="223" spans="1:10" ht="25.5" x14ac:dyDescent="0.35">
      <c r="A223" s="348" t="s">
        <v>330</v>
      </c>
      <c r="B223" s="348"/>
      <c r="C223" s="348"/>
      <c r="D223" s="348"/>
      <c r="E223" s="350">
        <v>2</v>
      </c>
      <c r="F223" s="347"/>
      <c r="G223" s="347"/>
      <c r="H223" s="9"/>
      <c r="I223" s="9"/>
      <c r="J223" s="9"/>
    </row>
    <row r="224" spans="1:10" ht="53.25" customHeight="1" x14ac:dyDescent="0.25">
      <c r="A224" s="351" t="s">
        <v>331</v>
      </c>
      <c r="B224" s="351"/>
      <c r="C224" s="351"/>
      <c r="D224" s="351"/>
      <c r="E224" s="351"/>
      <c r="F224" s="351"/>
      <c r="G224" s="351"/>
      <c r="H224" s="351"/>
      <c r="I224" s="9"/>
      <c r="J224" s="9"/>
    </row>
  </sheetData>
  <sheetProtection selectLockedCells="1" selectUnlockedCells="1"/>
  <mergeCells count="408">
    <mergeCell ref="A221:D221"/>
    <mergeCell ref="A222:D222"/>
    <mergeCell ref="A223:D223"/>
    <mergeCell ref="A224:H224"/>
    <mergeCell ref="A215:D215"/>
    <mergeCell ref="A216:D216"/>
    <mergeCell ref="A217:D217"/>
    <mergeCell ref="A218:D218"/>
    <mergeCell ref="A219:D219"/>
    <mergeCell ref="A220:D220"/>
    <mergeCell ref="B209:C209"/>
    <mergeCell ref="G209:I209"/>
    <mergeCell ref="B211:J211"/>
    <mergeCell ref="A212:H212"/>
    <mergeCell ref="A213:D213"/>
    <mergeCell ref="A214:D214"/>
    <mergeCell ref="B205:C205"/>
    <mergeCell ref="D205:F205"/>
    <mergeCell ref="G205:I205"/>
    <mergeCell ref="B206:C206"/>
    <mergeCell ref="D206:F209"/>
    <mergeCell ref="G206:I206"/>
    <mergeCell ref="B207:C207"/>
    <mergeCell ref="G207:I207"/>
    <mergeCell ref="B208:C208"/>
    <mergeCell ref="G208:I208"/>
    <mergeCell ref="B198:E198"/>
    <mergeCell ref="F198:J198"/>
    <mergeCell ref="B200:J200"/>
    <mergeCell ref="B201:J201"/>
    <mergeCell ref="B203:I203"/>
    <mergeCell ref="B204:I204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J192"/>
    <mergeCell ref="B193:E193"/>
    <mergeCell ref="F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F178:J178"/>
    <mergeCell ref="B179:J179"/>
    <mergeCell ref="B180:E180"/>
    <mergeCell ref="F180:J180"/>
    <mergeCell ref="B181:E181"/>
    <mergeCell ref="F181:J181"/>
    <mergeCell ref="B174:E174"/>
    <mergeCell ref="F174:J174"/>
    <mergeCell ref="B175:E175"/>
    <mergeCell ref="F175:J175"/>
    <mergeCell ref="B176:J176"/>
    <mergeCell ref="B177:E177"/>
    <mergeCell ref="F177:J177"/>
    <mergeCell ref="B171:E171"/>
    <mergeCell ref="F171:J171"/>
    <mergeCell ref="B172:E172"/>
    <mergeCell ref="F172:J172"/>
    <mergeCell ref="B173:E173"/>
    <mergeCell ref="F173:J173"/>
    <mergeCell ref="B168:E168"/>
    <mergeCell ref="F168:J168"/>
    <mergeCell ref="B169:E169"/>
    <mergeCell ref="F169:J169"/>
    <mergeCell ref="B170:E170"/>
    <mergeCell ref="F170:J170"/>
    <mergeCell ref="B165:E165"/>
    <mergeCell ref="F165:J165"/>
    <mergeCell ref="B166:E166"/>
    <mergeCell ref="F166:J166"/>
    <mergeCell ref="B167:E167"/>
    <mergeCell ref="F167:J167"/>
    <mergeCell ref="B162:E162"/>
    <mergeCell ref="F162:J162"/>
    <mergeCell ref="B163:E163"/>
    <mergeCell ref="F163:J163"/>
    <mergeCell ref="B164:E164"/>
    <mergeCell ref="F164:J164"/>
    <mergeCell ref="B159:E159"/>
    <mergeCell ref="F159:J159"/>
    <mergeCell ref="B160:E160"/>
    <mergeCell ref="F160:J160"/>
    <mergeCell ref="B161:E161"/>
    <mergeCell ref="F161:J161"/>
    <mergeCell ref="B156:E156"/>
    <mergeCell ref="F156:J156"/>
    <mergeCell ref="B157:E157"/>
    <mergeCell ref="F157:J157"/>
    <mergeCell ref="B158:E158"/>
    <mergeCell ref="F158:J158"/>
    <mergeCell ref="B153:E153"/>
    <mergeCell ref="F153:J153"/>
    <mergeCell ref="B154:E154"/>
    <mergeCell ref="F154:J154"/>
    <mergeCell ref="B155:E155"/>
    <mergeCell ref="F155:J155"/>
    <mergeCell ref="B150:E150"/>
    <mergeCell ref="F150:J150"/>
    <mergeCell ref="B151:E151"/>
    <mergeCell ref="F151:J151"/>
    <mergeCell ref="B152:E152"/>
    <mergeCell ref="F152:J152"/>
    <mergeCell ref="B147:E147"/>
    <mergeCell ref="F147:J147"/>
    <mergeCell ref="B148:E148"/>
    <mergeCell ref="F148:J148"/>
    <mergeCell ref="B149:E149"/>
    <mergeCell ref="F149:J149"/>
    <mergeCell ref="B144:E144"/>
    <mergeCell ref="F144:J144"/>
    <mergeCell ref="B145:E145"/>
    <mergeCell ref="F145:J145"/>
    <mergeCell ref="B146:E146"/>
    <mergeCell ref="F146:J146"/>
    <mergeCell ref="B141:E141"/>
    <mergeCell ref="F141:J141"/>
    <mergeCell ref="B142:E142"/>
    <mergeCell ref="F142:J142"/>
    <mergeCell ref="B143:E143"/>
    <mergeCell ref="F143:J143"/>
    <mergeCell ref="B138:E138"/>
    <mergeCell ref="F138:J138"/>
    <mergeCell ref="B139:E139"/>
    <mergeCell ref="F139:J139"/>
    <mergeCell ref="B140:E140"/>
    <mergeCell ref="F140:J140"/>
    <mergeCell ref="B135:E135"/>
    <mergeCell ref="F135:J135"/>
    <mergeCell ref="B136:E136"/>
    <mergeCell ref="F136:J136"/>
    <mergeCell ref="B137:E137"/>
    <mergeCell ref="F137:J137"/>
    <mergeCell ref="B132:E132"/>
    <mergeCell ref="F132:J132"/>
    <mergeCell ref="B133:E133"/>
    <mergeCell ref="F133:J133"/>
    <mergeCell ref="B134:E134"/>
    <mergeCell ref="F134:J134"/>
    <mergeCell ref="B129:E129"/>
    <mergeCell ref="F129:J129"/>
    <mergeCell ref="B130:E130"/>
    <mergeCell ref="F130:J130"/>
    <mergeCell ref="B131:E131"/>
    <mergeCell ref="F131:J131"/>
    <mergeCell ref="B126:E126"/>
    <mergeCell ref="F126:J126"/>
    <mergeCell ref="B127:E127"/>
    <mergeCell ref="F127:J127"/>
    <mergeCell ref="B128:E128"/>
    <mergeCell ref="F128:J128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A78:E78"/>
    <mergeCell ref="F78:J78"/>
    <mergeCell ref="B79:E79"/>
    <mergeCell ref="F79:J79"/>
    <mergeCell ref="B80:E80"/>
    <mergeCell ref="F80:J80"/>
    <mergeCell ref="B74:E74"/>
    <mergeCell ref="F74:J74"/>
    <mergeCell ref="B75:E75"/>
    <mergeCell ref="B76:E76"/>
    <mergeCell ref="F76:J76"/>
    <mergeCell ref="B77:E77"/>
    <mergeCell ref="F77:J77"/>
    <mergeCell ref="B70:E70"/>
    <mergeCell ref="F70:J70"/>
    <mergeCell ref="B71:E71"/>
    <mergeCell ref="F71:J71"/>
    <mergeCell ref="F72:J72"/>
    <mergeCell ref="B73:E73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6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6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91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39268.799999999996</v>
      </c>
      <c r="G8" s="33">
        <f>H8*1.1</f>
        <v>35996.400000000001</v>
      </c>
      <c r="H8" s="33">
        <v>32724</v>
      </c>
      <c r="I8" s="33">
        <f>H8*0.75</f>
        <v>24543</v>
      </c>
      <c r="J8" s="33">
        <f>H8*0.5</f>
        <v>16362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55036.799999999996</v>
      </c>
      <c r="G9" s="37">
        <f>H9*1.1</f>
        <v>50450.400000000001</v>
      </c>
      <c r="H9" s="37">
        <v>45864</v>
      </c>
      <c r="I9" s="37">
        <f>H9*0.75</f>
        <v>34398</v>
      </c>
      <c r="J9" s="37">
        <f>H9*0.5</f>
        <v>22932</v>
      </c>
    </row>
    <row r="10" spans="1:10" ht="24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24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43156.799999999996</v>
      </c>
      <c r="G11" s="33">
        <f>H11*1.1</f>
        <v>39560.400000000001</v>
      </c>
      <c r="H11" s="33">
        <v>35964</v>
      </c>
      <c r="I11" s="33">
        <f>H11*0.75</f>
        <v>26973</v>
      </c>
      <c r="J11" s="33">
        <f>H11*0.5</f>
        <v>17982</v>
      </c>
    </row>
    <row r="12" spans="1:10" ht="24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60480</v>
      </c>
      <c r="G12" s="37">
        <f>H12*1.1</f>
        <v>55440.000000000007</v>
      </c>
      <c r="H12" s="37">
        <v>50400</v>
      </c>
      <c r="I12" s="37">
        <f>H12*0.75</f>
        <v>37800</v>
      </c>
      <c r="J12" s="37">
        <f>H12*0.5</f>
        <v>25200</v>
      </c>
    </row>
    <row r="13" spans="1:10" ht="24" customHeight="1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6048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8640</v>
      </c>
      <c r="G15" s="50"/>
      <c r="H15" s="50"/>
      <c r="I15" s="50"/>
      <c r="J15" s="51"/>
    </row>
    <row r="16" spans="1:10" ht="24" customHeight="1" thickBot="1" x14ac:dyDescent="0.3">
      <c r="A16" s="7"/>
      <c r="B16" s="27"/>
      <c r="C16" s="28"/>
      <c r="D16" s="28"/>
      <c r="E16" s="29"/>
      <c r="F16" s="40"/>
      <c r="G16" s="41"/>
      <c r="H16" s="41"/>
      <c r="I16" s="41"/>
      <c r="J16" s="42"/>
    </row>
    <row r="17" spans="1:10" ht="36" customHeight="1" x14ac:dyDescent="0.25">
      <c r="A17" s="7"/>
      <c r="B17" s="52" t="s">
        <v>119</v>
      </c>
      <c r="C17" s="53"/>
      <c r="D17" s="53"/>
      <c r="E17" s="54"/>
      <c r="F17" s="67">
        <v>72</v>
      </c>
      <c r="G17" s="68"/>
      <c r="H17" s="68"/>
      <c r="I17" s="68"/>
      <c r="J17" s="69"/>
    </row>
    <row r="18" spans="1:10" ht="36" customHeight="1" outlineLevel="1" thickBot="1" x14ac:dyDescent="0.3">
      <c r="A18" s="7"/>
      <c r="B18" s="52" t="s">
        <v>120</v>
      </c>
      <c r="C18" s="53"/>
      <c r="D18" s="53"/>
      <c r="E18" s="54"/>
      <c r="F18" s="49">
        <v>144</v>
      </c>
      <c r="G18" s="50"/>
      <c r="H18" s="50"/>
      <c r="I18" s="50"/>
      <c r="J18" s="51"/>
    </row>
    <row r="19" spans="1:10" ht="24" customHeight="1" thickBot="1" x14ac:dyDescent="0.3">
      <c r="A19" s="7"/>
      <c r="B19" s="27"/>
      <c r="C19" s="28"/>
      <c r="D19" s="28"/>
      <c r="E19" s="2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720 до 27360</v>
      </c>
      <c r="G20" s="65"/>
      <c r="H20" s="65"/>
      <c r="I20" s="65"/>
      <c r="J20" s="66"/>
    </row>
    <row r="21" spans="1:10" ht="36" customHeight="1" x14ac:dyDescent="0.25">
      <c r="A21" s="7"/>
      <c r="B21" s="52" t="s">
        <v>122</v>
      </c>
      <c r="C21" s="53"/>
      <c r="D21" s="53"/>
      <c r="E21" s="54"/>
      <c r="F21" s="67">
        <v>720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1440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2880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4320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5760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8640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11520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12960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14400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15840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17280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18720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20160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21600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23040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24480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25920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27360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1440 до 23724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3204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2124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12060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6732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9216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23724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36108</v>
      </c>
      <c r="G54" s="206"/>
      <c r="H54" s="206"/>
      <c r="I54" s="206"/>
      <c r="J54" s="207"/>
    </row>
    <row r="55" spans="1:10" ht="24" customHeight="1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5400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540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2700</v>
      </c>
      <c r="G58" s="94"/>
      <c r="H58" s="94"/>
      <c r="I58" s="94"/>
      <c r="J58" s="95"/>
    </row>
    <row r="59" spans="1:10" ht="24" customHeight="1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15840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186">
        <v>14868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186">
        <v>30096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186">
        <v>23760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186">
        <v>28512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186">
        <v>14868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186">
        <v>14868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52" t="s">
        <v>166</v>
      </c>
      <c r="C67" s="96"/>
      <c r="D67" s="96"/>
      <c r="E67" s="97"/>
      <c r="F67" s="186">
        <v>36108</v>
      </c>
      <c r="G67" s="237"/>
      <c r="H67" s="237"/>
      <c r="I67" s="237"/>
      <c r="J67" s="238"/>
    </row>
    <row r="68" spans="1:10" ht="36" customHeight="1" x14ac:dyDescent="0.25">
      <c r="A68" s="7"/>
      <c r="B68" s="78" t="s">
        <v>167</v>
      </c>
      <c r="C68" s="79"/>
      <c r="D68" s="79"/>
      <c r="E68" s="36"/>
      <c r="F68" s="186">
        <v>24120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186">
        <v>3024</v>
      </c>
      <c r="G69" s="237"/>
      <c r="H69" s="237"/>
      <c r="I69" s="237"/>
      <c r="J69" s="238"/>
    </row>
    <row r="70" spans="1:10" ht="36" customHeight="1" x14ac:dyDescent="0.25">
      <c r="A70" s="7"/>
      <c r="B70" s="52" t="s">
        <v>169</v>
      </c>
      <c r="C70" s="96"/>
      <c r="D70" s="96"/>
      <c r="E70" s="97"/>
      <c r="F70" s="186">
        <v>10620</v>
      </c>
      <c r="G70" s="237"/>
      <c r="H70" s="237"/>
      <c r="I70" s="237"/>
      <c r="J70" s="238"/>
    </row>
    <row r="71" spans="1:10" ht="36" customHeight="1" x14ac:dyDescent="0.25">
      <c r="B71" s="52" t="s">
        <v>170</v>
      </c>
      <c r="C71" s="96"/>
      <c r="D71" s="96"/>
      <c r="E71" s="97"/>
      <c r="F71" s="186">
        <v>7092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186">
        <v>23760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52" t="s">
        <v>172</v>
      </c>
      <c r="C73" s="96"/>
      <c r="D73" s="96"/>
      <c r="E73" s="97"/>
      <c r="F73" s="186">
        <v>8856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186">
        <v>3240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186">
        <v>12060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186">
        <v>6030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186">
        <v>22320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186">
        <v>20880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186">
        <v>42480</v>
      </c>
      <c r="G79" s="237"/>
      <c r="H79" s="237"/>
      <c r="I79" s="237"/>
      <c r="J79" s="238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186">
        <v>33840</v>
      </c>
      <c r="G80" s="237"/>
      <c r="H80" s="237"/>
      <c r="I80" s="237"/>
      <c r="J80" s="238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186">
        <v>40608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186">
        <v>20880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186">
        <v>20880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186">
        <v>51120</v>
      </c>
      <c r="G84" s="237"/>
      <c r="H84" s="237"/>
      <c r="I84" s="237"/>
      <c r="J84" s="238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186">
        <v>4320</v>
      </c>
      <c r="G85" s="237"/>
      <c r="H85" s="237"/>
      <c r="I85" s="237"/>
      <c r="J85" s="238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186">
        <v>33840</v>
      </c>
      <c r="G86" s="237"/>
      <c r="H86" s="237"/>
      <c r="I86" s="237"/>
      <c r="J86" s="238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186">
        <v>12960</v>
      </c>
      <c r="G87" s="237"/>
      <c r="H87" s="237"/>
      <c r="I87" s="237"/>
      <c r="J87" s="238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10195.199999999999</v>
      </c>
      <c r="G94" s="212">
        <f>H94*1.1</f>
        <v>9345.6</v>
      </c>
      <c r="H94" s="212">
        <v>8496</v>
      </c>
      <c r="I94" s="212">
        <f>H94*0.75</f>
        <v>6372</v>
      </c>
      <c r="J94" s="213">
        <f>H94*0.5</f>
        <v>4248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8496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2844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14688</v>
      </c>
      <c r="G97" s="212">
        <f>H97*1.1</f>
        <v>13464.000000000002</v>
      </c>
      <c r="H97" s="212">
        <v>12240</v>
      </c>
      <c r="I97" s="212">
        <f>H97*0.75</f>
        <v>9180</v>
      </c>
      <c r="J97" s="213">
        <f>H97*0.5</f>
        <v>6120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12240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4320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9"/>
  <sheetViews>
    <sheetView view="pageBreakPreview" zoomScale="65" zoomScaleNormal="60" zoomScaleSheetLayoutView="65" workbookViewId="0">
      <pane ySplit="4" topLeftCell="A52" activePane="bottomLeft" state="frozen"/>
      <selection activeCell="B11" sqref="B11:E11"/>
      <selection pane="bottomLeft" activeCell="A57" sqref="A57:XFD58"/>
    </sheetView>
  </sheetViews>
  <sheetFormatPr defaultColWidth="9.140625" defaultRowHeight="12.75" outlineLevelRow="1" x14ac:dyDescent="0.25"/>
  <cols>
    <col min="1" max="1" width="34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92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253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508"/>
      <c r="G7" s="509"/>
      <c r="H7" s="509"/>
      <c r="I7" s="509"/>
      <c r="J7" s="510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59616</v>
      </c>
      <c r="G8" s="33">
        <f>H8*1.1</f>
        <v>54648.000000000007</v>
      </c>
      <c r="H8" s="33">
        <v>49680</v>
      </c>
      <c r="I8" s="33">
        <f>H8*0.75</f>
        <v>37260</v>
      </c>
      <c r="J8" s="33">
        <f>H8*0.5</f>
        <v>24840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83462.399999999994</v>
      </c>
      <c r="G9" s="37">
        <f>H9*1.1</f>
        <v>76507.200000000012</v>
      </c>
      <c r="H9" s="37">
        <v>69552</v>
      </c>
      <c r="I9" s="37">
        <f>H9*0.75</f>
        <v>52164</v>
      </c>
      <c r="J9" s="37">
        <f>H9*0.5</f>
        <v>34776</v>
      </c>
    </row>
    <row r="10" spans="1:10" ht="36" customHeight="1" thickBot="1" x14ac:dyDescent="0.3">
      <c r="A10" s="7"/>
      <c r="B10" s="27"/>
      <c r="C10" s="38"/>
      <c r="D10" s="38"/>
      <c r="E10" s="39"/>
      <c r="F10" s="508"/>
      <c r="G10" s="509"/>
      <c r="H10" s="509"/>
      <c r="I10" s="509"/>
      <c r="J10" s="510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63504</v>
      </c>
      <c r="G11" s="33">
        <f>H11*1.1</f>
        <v>58212.000000000007</v>
      </c>
      <c r="H11" s="33">
        <v>52920</v>
      </c>
      <c r="I11" s="33">
        <f>H11*0.75</f>
        <v>39690</v>
      </c>
      <c r="J11" s="33">
        <f>H11*0.5</f>
        <v>26460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88905.599999999991</v>
      </c>
      <c r="G12" s="37">
        <f>H12*1.1</f>
        <v>81496.800000000003</v>
      </c>
      <c r="H12" s="37">
        <v>74088</v>
      </c>
      <c r="I12" s="37">
        <f>H12*0.75</f>
        <v>55566</v>
      </c>
      <c r="J12" s="37">
        <f>H12*0.5</f>
        <v>37044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11700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16560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1116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1584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"&amp;MIN(F21:F45)&amp;" до "&amp;MAX(F21:F45)</f>
        <v>Цена от 12510 до 312750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12510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25020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37530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50040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62550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75060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87570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100080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112590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125100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137610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150120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162630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175140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187650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200160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212670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225180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237690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250200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262710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275220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287730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300240</v>
      </c>
      <c r="G44" s="68"/>
      <c r="H44" s="68"/>
      <c r="I44" s="68"/>
      <c r="J44" s="69"/>
    </row>
    <row r="45" spans="1:10" ht="36" customHeight="1" outlineLevel="1" thickBot="1" x14ac:dyDescent="0.3">
      <c r="A45" s="7"/>
      <c r="B45" s="52" t="s">
        <v>235</v>
      </c>
      <c r="C45" s="53"/>
      <c r="D45" s="53"/>
      <c r="E45" s="54"/>
      <c r="F45" s="67">
        <v>312750</v>
      </c>
      <c r="G45" s="68"/>
      <c r="H45" s="68"/>
      <c r="I45" s="68"/>
      <c r="J45" s="69"/>
    </row>
    <row r="46" spans="1:10" ht="36" customHeight="1" thickBot="1" x14ac:dyDescent="0.3">
      <c r="A46" s="7"/>
      <c r="B46" s="70" t="s">
        <v>142</v>
      </c>
      <c r="C46" s="71"/>
      <c r="D46" s="71"/>
      <c r="E46" s="72"/>
      <c r="F46" s="73" t="str">
        <f>"Цена от "&amp;MIN(F47:F56)&amp;" до "&amp;MAX(F47:F56)</f>
        <v>Цена от 1854 до 52020</v>
      </c>
      <c r="G46" s="74"/>
      <c r="H46" s="74"/>
      <c r="I46" s="74"/>
      <c r="J46" s="75"/>
    </row>
    <row r="47" spans="1:10" ht="36" customHeight="1" x14ac:dyDescent="0.25">
      <c r="A47" s="7"/>
      <c r="B47" s="76" t="s">
        <v>143</v>
      </c>
      <c r="C47" s="77"/>
      <c r="D47" s="77"/>
      <c r="E47" s="54"/>
      <c r="F47" s="67">
        <v>9720</v>
      </c>
      <c r="G47" s="68"/>
      <c r="H47" s="68"/>
      <c r="I47" s="68"/>
      <c r="J47" s="69"/>
    </row>
    <row r="48" spans="1:10" ht="36" customHeight="1" x14ac:dyDescent="0.25">
      <c r="A48" s="7"/>
      <c r="B48" s="76" t="s">
        <v>210</v>
      </c>
      <c r="C48" s="77"/>
      <c r="D48" s="77"/>
      <c r="E48" s="54"/>
      <c r="F48" s="67">
        <v>3348</v>
      </c>
      <c r="G48" s="68"/>
      <c r="H48" s="68"/>
      <c r="I48" s="68"/>
      <c r="J48" s="69"/>
    </row>
    <row r="49" spans="1:10" ht="36" customHeight="1" x14ac:dyDescent="0.25">
      <c r="A49" s="7"/>
      <c r="B49" s="78" t="s">
        <v>145</v>
      </c>
      <c r="C49" s="79"/>
      <c r="D49" s="79"/>
      <c r="E49" s="36"/>
      <c r="F49" s="80">
        <v>52020</v>
      </c>
      <c r="G49" s="81"/>
      <c r="H49" s="81"/>
      <c r="I49" s="81"/>
      <c r="J49" s="82"/>
    </row>
    <row r="50" spans="1:10" ht="36" customHeight="1" x14ac:dyDescent="0.25">
      <c r="A50" s="7"/>
      <c r="B50" s="76" t="s">
        <v>146</v>
      </c>
      <c r="C50" s="77"/>
      <c r="D50" s="77"/>
      <c r="E50" s="54"/>
      <c r="F50" s="67">
        <v>10404</v>
      </c>
      <c r="G50" s="68"/>
      <c r="H50" s="68"/>
      <c r="I50" s="68"/>
      <c r="J50" s="69"/>
    </row>
    <row r="51" spans="1:10" ht="36" customHeight="1" x14ac:dyDescent="0.25">
      <c r="A51" s="7"/>
      <c r="B51" s="76" t="s">
        <v>147</v>
      </c>
      <c r="C51" s="77"/>
      <c r="D51" s="77"/>
      <c r="E51" s="54"/>
      <c r="F51" s="67">
        <v>31230</v>
      </c>
      <c r="G51" s="68"/>
      <c r="H51" s="68"/>
      <c r="I51" s="68"/>
      <c r="J51" s="69"/>
    </row>
    <row r="52" spans="1:10" ht="36" customHeight="1" x14ac:dyDescent="0.25">
      <c r="A52" s="7"/>
      <c r="B52" s="76" t="s">
        <v>148</v>
      </c>
      <c r="C52" s="77"/>
      <c r="D52" s="77"/>
      <c r="E52" s="54"/>
      <c r="F52" s="67">
        <v>1854</v>
      </c>
      <c r="G52" s="68"/>
      <c r="H52" s="68"/>
      <c r="I52" s="68"/>
      <c r="J52" s="69"/>
    </row>
    <row r="53" spans="1:10" ht="36" customHeight="1" x14ac:dyDescent="0.25">
      <c r="A53" s="7"/>
      <c r="B53" s="76" t="s">
        <v>149</v>
      </c>
      <c r="C53" s="77"/>
      <c r="D53" s="77"/>
      <c r="E53" s="54"/>
      <c r="F53" s="67">
        <v>1854</v>
      </c>
      <c r="G53" s="68"/>
      <c r="H53" s="68"/>
      <c r="I53" s="68"/>
      <c r="J53" s="69"/>
    </row>
    <row r="54" spans="1:10" ht="36" customHeight="1" x14ac:dyDescent="0.25">
      <c r="A54" s="7"/>
      <c r="B54" s="76" t="s">
        <v>150</v>
      </c>
      <c r="C54" s="77"/>
      <c r="D54" s="77"/>
      <c r="E54" s="54"/>
      <c r="F54" s="67">
        <v>3708</v>
      </c>
      <c r="G54" s="68"/>
      <c r="H54" s="68"/>
      <c r="I54" s="68"/>
      <c r="J54" s="69"/>
    </row>
    <row r="55" spans="1:10" ht="36" customHeight="1" x14ac:dyDescent="0.25">
      <c r="A55" s="7"/>
      <c r="B55" s="76" t="s">
        <v>151</v>
      </c>
      <c r="C55" s="77"/>
      <c r="D55" s="77"/>
      <c r="E55" s="54"/>
      <c r="F55" s="67">
        <v>5562</v>
      </c>
      <c r="G55" s="68"/>
      <c r="H55" s="68"/>
      <c r="I55" s="68"/>
      <c r="J55" s="69"/>
    </row>
    <row r="56" spans="1:10" ht="36" customHeight="1" thickBot="1" x14ac:dyDescent="0.3">
      <c r="A56" s="7"/>
      <c r="B56" s="76" t="s">
        <v>152</v>
      </c>
      <c r="C56" s="77"/>
      <c r="D56" s="77"/>
      <c r="E56" s="54"/>
      <c r="F56" s="67">
        <v>28980</v>
      </c>
      <c r="G56" s="68"/>
      <c r="H56" s="68"/>
      <c r="I56" s="68"/>
      <c r="J56" s="69"/>
    </row>
    <row r="57" spans="1:10" ht="21.75" customHeight="1" thickBot="1" x14ac:dyDescent="0.3">
      <c r="A57" s="7"/>
      <c r="B57" s="27"/>
      <c r="C57" s="38"/>
      <c r="D57" s="38"/>
      <c r="E57" s="39"/>
      <c r="F57" s="40" t="s">
        <v>153</v>
      </c>
      <c r="G57" s="41"/>
      <c r="H57" s="41"/>
      <c r="I57" s="41"/>
      <c r="J57" s="42"/>
    </row>
    <row r="58" spans="1:10" ht="36" customHeight="1" thickBot="1" x14ac:dyDescent="0.3">
      <c r="A58" s="7"/>
      <c r="B58" s="76" t="s">
        <v>154</v>
      </c>
      <c r="C58" s="77"/>
      <c r="D58" s="77"/>
      <c r="E58" s="54"/>
      <c r="F58" s="67">
        <v>180</v>
      </c>
      <c r="G58" s="68"/>
      <c r="H58" s="68"/>
      <c r="I58" s="68"/>
      <c r="J58" s="69"/>
    </row>
    <row r="59" spans="1:10" ht="54" customHeight="1" thickBot="1" x14ac:dyDescent="0.3">
      <c r="A59" s="7"/>
      <c r="B59" s="194" t="s">
        <v>211</v>
      </c>
      <c r="C59" s="195"/>
      <c r="D59" s="195"/>
      <c r="E59" s="196"/>
      <c r="F59" s="205" t="str">
        <f>"Цена от "&amp;MIN(F61,F65:J66,H99,F67:J78)&amp;" до "&amp;MAX(F61,F65:J66,H99,F67:J78)</f>
        <v>Цена от 3168 до 155520</v>
      </c>
      <c r="G59" s="206"/>
      <c r="H59" s="206"/>
      <c r="I59" s="206"/>
      <c r="J59" s="207"/>
    </row>
    <row r="60" spans="1:10" ht="24" thickBot="1" x14ac:dyDescent="0.3">
      <c r="A60" s="7"/>
      <c r="B60" s="27"/>
      <c r="C60" s="38"/>
      <c r="D60" s="38"/>
      <c r="E60" s="39"/>
      <c r="F60" s="40"/>
      <c r="G60" s="41"/>
      <c r="H60" s="41"/>
      <c r="I60" s="41"/>
      <c r="J60" s="42"/>
    </row>
    <row r="61" spans="1:10" ht="36" customHeight="1" x14ac:dyDescent="0.25">
      <c r="A61" s="7"/>
      <c r="B61" s="76" t="s">
        <v>156</v>
      </c>
      <c r="C61" s="77"/>
      <c r="D61" s="77"/>
      <c r="E61" s="54"/>
      <c r="F61" s="67">
        <v>31536</v>
      </c>
      <c r="G61" s="68"/>
      <c r="H61" s="68"/>
      <c r="I61" s="68"/>
      <c r="J61" s="69"/>
    </row>
    <row r="62" spans="1:10" ht="36" customHeight="1" x14ac:dyDescent="0.25">
      <c r="A62" s="7"/>
      <c r="B62" s="84" t="s">
        <v>157</v>
      </c>
      <c r="C62" s="85"/>
      <c r="D62" s="85"/>
      <c r="E62" s="86"/>
      <c r="F62" s="93">
        <v>3153.6000000000004</v>
      </c>
      <c r="G62" s="94"/>
      <c r="H62" s="94"/>
      <c r="I62" s="94"/>
      <c r="J62" s="95"/>
    </row>
    <row r="63" spans="1:10" ht="36" customHeight="1" thickBot="1" x14ac:dyDescent="0.3">
      <c r="A63" s="7"/>
      <c r="B63" s="84" t="s">
        <v>158</v>
      </c>
      <c r="C63" s="85"/>
      <c r="D63" s="85"/>
      <c r="E63" s="86"/>
      <c r="F63" s="93">
        <v>10260</v>
      </c>
      <c r="G63" s="94"/>
      <c r="H63" s="94"/>
      <c r="I63" s="94"/>
      <c r="J63" s="95"/>
    </row>
    <row r="64" spans="1:10" ht="24" thickBot="1" x14ac:dyDescent="0.3">
      <c r="A64" s="7"/>
      <c r="B64" s="137"/>
      <c r="C64" s="138"/>
      <c r="D64" s="138"/>
      <c r="E64" s="139"/>
      <c r="F64" s="40"/>
      <c r="G64" s="41"/>
      <c r="H64" s="41"/>
      <c r="I64" s="41"/>
      <c r="J64" s="42"/>
    </row>
    <row r="65" spans="1:10" ht="36" customHeight="1" x14ac:dyDescent="0.25">
      <c r="A65" s="7" t="s">
        <v>111</v>
      </c>
      <c r="B65" s="470" t="s">
        <v>159</v>
      </c>
      <c r="C65" s="471"/>
      <c r="D65" s="471"/>
      <c r="E65" s="472"/>
      <c r="F65" s="183">
        <v>42372</v>
      </c>
      <c r="G65" s="44"/>
      <c r="H65" s="44"/>
      <c r="I65" s="44"/>
      <c r="J65" s="45"/>
    </row>
    <row r="66" spans="1:10" ht="36" customHeight="1" x14ac:dyDescent="0.25">
      <c r="A66" s="7" t="s">
        <v>111</v>
      </c>
      <c r="B66" s="323" t="s">
        <v>160</v>
      </c>
      <c r="C66" s="324"/>
      <c r="D66" s="324"/>
      <c r="E66" s="399"/>
      <c r="F66" s="237">
        <v>47520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161</v>
      </c>
      <c r="C67" s="324"/>
      <c r="D67" s="324"/>
      <c r="E67" s="399"/>
      <c r="F67" s="237">
        <v>56880</v>
      </c>
      <c r="G67" s="237"/>
      <c r="H67" s="237"/>
      <c r="I67" s="237"/>
      <c r="J67" s="238"/>
    </row>
    <row r="68" spans="1:10" ht="36" customHeight="1" x14ac:dyDescent="0.25">
      <c r="A68" s="7" t="s">
        <v>111</v>
      </c>
      <c r="B68" s="323" t="s">
        <v>162</v>
      </c>
      <c r="C68" s="324"/>
      <c r="D68" s="324"/>
      <c r="E68" s="399"/>
      <c r="F68" s="237">
        <v>37440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163</v>
      </c>
      <c r="C69" s="324"/>
      <c r="D69" s="324"/>
      <c r="E69" s="399"/>
      <c r="F69" s="237">
        <v>44928</v>
      </c>
      <c r="G69" s="237"/>
      <c r="H69" s="237"/>
      <c r="I69" s="237"/>
      <c r="J69" s="238"/>
    </row>
    <row r="70" spans="1:10" ht="36" customHeight="1" x14ac:dyDescent="0.25">
      <c r="A70" s="7" t="s">
        <v>111</v>
      </c>
      <c r="B70" s="323" t="s">
        <v>164</v>
      </c>
      <c r="C70" s="324"/>
      <c r="D70" s="324"/>
      <c r="E70" s="399"/>
      <c r="F70" s="237">
        <v>34596</v>
      </c>
      <c r="G70" s="237"/>
      <c r="H70" s="237"/>
      <c r="I70" s="237"/>
      <c r="J70" s="238"/>
    </row>
    <row r="71" spans="1:10" ht="36" customHeight="1" x14ac:dyDescent="0.25">
      <c r="A71" s="7" t="s">
        <v>111</v>
      </c>
      <c r="B71" s="323" t="s">
        <v>165</v>
      </c>
      <c r="C71" s="324"/>
      <c r="D71" s="324"/>
      <c r="E71" s="399"/>
      <c r="F71" s="237">
        <v>50580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166</v>
      </c>
      <c r="C72" s="324"/>
      <c r="D72" s="324"/>
      <c r="E72" s="399"/>
      <c r="F72" s="237">
        <v>56952</v>
      </c>
      <c r="G72" s="237"/>
      <c r="H72" s="237"/>
      <c r="I72" s="237"/>
      <c r="J72" s="238"/>
    </row>
    <row r="73" spans="1:10" ht="36" customHeight="1" x14ac:dyDescent="0.25">
      <c r="A73" s="7"/>
      <c r="B73" s="323" t="s">
        <v>167</v>
      </c>
      <c r="C73" s="324"/>
      <c r="D73" s="324"/>
      <c r="E73" s="399"/>
      <c r="F73" s="237">
        <v>43200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168</v>
      </c>
      <c r="C74" s="324"/>
      <c r="D74" s="324"/>
      <c r="E74" s="399"/>
      <c r="F74" s="237">
        <v>3168</v>
      </c>
      <c r="G74" s="237"/>
      <c r="H74" s="237"/>
      <c r="I74" s="237"/>
      <c r="J74" s="238"/>
    </row>
    <row r="75" spans="1:10" ht="36" customHeight="1" x14ac:dyDescent="0.25">
      <c r="A75" s="7"/>
      <c r="B75" s="323" t="s">
        <v>169</v>
      </c>
      <c r="C75" s="324"/>
      <c r="D75" s="324"/>
      <c r="E75" s="399"/>
      <c r="F75" s="237">
        <v>18216</v>
      </c>
      <c r="G75" s="237"/>
      <c r="H75" s="237"/>
      <c r="I75" s="237"/>
      <c r="J75" s="238"/>
    </row>
    <row r="76" spans="1:10" ht="36" customHeight="1" x14ac:dyDescent="0.25">
      <c r="B76" s="323" t="s">
        <v>170</v>
      </c>
      <c r="C76" s="324"/>
      <c r="D76" s="324"/>
      <c r="E76" s="399"/>
      <c r="F76" s="237">
        <v>15228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171</v>
      </c>
      <c r="C77" s="324"/>
      <c r="D77" s="324"/>
      <c r="E77" s="399"/>
      <c r="F77" s="237">
        <v>155520</v>
      </c>
      <c r="G77" s="237"/>
      <c r="H77" s="237"/>
      <c r="I77" s="237"/>
      <c r="J77" s="238"/>
    </row>
    <row r="78" spans="1:10" ht="36" customHeight="1" x14ac:dyDescent="0.25">
      <c r="A78" s="7" t="s">
        <v>111</v>
      </c>
      <c r="B78" s="323" t="s">
        <v>172</v>
      </c>
      <c r="C78" s="324"/>
      <c r="D78" s="324"/>
      <c r="E78" s="399"/>
      <c r="F78" s="237">
        <v>44244</v>
      </c>
      <c r="G78" s="237"/>
      <c r="H78" s="237"/>
      <c r="I78" s="237"/>
      <c r="J78" s="238"/>
    </row>
    <row r="79" spans="1:10" ht="37.5" customHeight="1" x14ac:dyDescent="0.25">
      <c r="A79" s="7"/>
      <c r="B79" s="76" t="s">
        <v>173</v>
      </c>
      <c r="C79" s="77"/>
      <c r="D79" s="77"/>
      <c r="E79" s="54"/>
      <c r="F79" s="237">
        <v>9720</v>
      </c>
      <c r="G79" s="237"/>
      <c r="H79" s="237"/>
      <c r="I79" s="237"/>
      <c r="J79" s="238"/>
    </row>
    <row r="80" spans="1:10" ht="36" customHeight="1" x14ac:dyDescent="0.25">
      <c r="A80" s="7"/>
      <c r="B80" s="76" t="s">
        <v>174</v>
      </c>
      <c r="C80" s="77"/>
      <c r="D80" s="77"/>
      <c r="E80" s="54"/>
      <c r="F80" s="237">
        <v>60030</v>
      </c>
      <c r="G80" s="237"/>
      <c r="H80" s="237"/>
      <c r="I80" s="237"/>
      <c r="J80" s="238"/>
    </row>
    <row r="81" spans="1:10" ht="36" customHeight="1" x14ac:dyDescent="0.25">
      <c r="A81" s="7"/>
      <c r="B81" s="76" t="s">
        <v>175</v>
      </c>
      <c r="C81" s="77"/>
      <c r="D81" s="77"/>
      <c r="E81" s="53"/>
      <c r="F81" s="237">
        <v>36000</v>
      </c>
      <c r="G81" s="237"/>
      <c r="H81" s="237"/>
      <c r="I81" s="237"/>
      <c r="J81" s="238"/>
    </row>
    <row r="82" spans="1:10" ht="36" customHeight="1" x14ac:dyDescent="0.25">
      <c r="A82" s="7" t="s">
        <v>113</v>
      </c>
      <c r="B82" s="323" t="s">
        <v>176</v>
      </c>
      <c r="C82" s="324"/>
      <c r="D82" s="324"/>
      <c r="E82" s="399"/>
      <c r="F82" s="237">
        <v>59760</v>
      </c>
      <c r="G82" s="237"/>
      <c r="H82" s="237"/>
      <c r="I82" s="237"/>
      <c r="J82" s="238"/>
    </row>
    <row r="83" spans="1:10" ht="36" customHeight="1" x14ac:dyDescent="0.25">
      <c r="A83" s="7" t="s">
        <v>113</v>
      </c>
      <c r="B83" s="323" t="s">
        <v>177</v>
      </c>
      <c r="C83" s="324"/>
      <c r="D83" s="324"/>
      <c r="E83" s="399"/>
      <c r="F83" s="237">
        <v>66960</v>
      </c>
      <c r="G83" s="237"/>
      <c r="H83" s="237"/>
      <c r="I83" s="237"/>
      <c r="J83" s="238"/>
    </row>
    <row r="84" spans="1:10" ht="36" customHeight="1" x14ac:dyDescent="0.25">
      <c r="A84" s="7" t="s">
        <v>113</v>
      </c>
      <c r="B84" s="323" t="s">
        <v>178</v>
      </c>
      <c r="C84" s="324"/>
      <c r="D84" s="324"/>
      <c r="E84" s="399"/>
      <c r="F84" s="498">
        <v>79920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179</v>
      </c>
      <c r="C85" s="324"/>
      <c r="D85" s="324"/>
      <c r="E85" s="399"/>
      <c r="F85" s="498">
        <v>52560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180</v>
      </c>
      <c r="C86" s="324"/>
      <c r="D86" s="324"/>
      <c r="E86" s="399"/>
      <c r="F86" s="498">
        <v>63072</v>
      </c>
      <c r="G86" s="59"/>
      <c r="H86" s="59"/>
      <c r="I86" s="59"/>
      <c r="J86" s="60"/>
    </row>
    <row r="87" spans="1:10" ht="36" customHeight="1" x14ac:dyDescent="0.25">
      <c r="A87" s="7" t="s">
        <v>113</v>
      </c>
      <c r="B87" s="323" t="s">
        <v>181</v>
      </c>
      <c r="C87" s="324"/>
      <c r="D87" s="324"/>
      <c r="E87" s="399"/>
      <c r="F87" s="498">
        <v>48960</v>
      </c>
      <c r="G87" s="59"/>
      <c r="H87" s="59"/>
      <c r="I87" s="59"/>
      <c r="J87" s="60"/>
    </row>
    <row r="88" spans="1:10" ht="36" customHeight="1" x14ac:dyDescent="0.25">
      <c r="A88" s="7" t="s">
        <v>113</v>
      </c>
      <c r="B88" s="323" t="s">
        <v>182</v>
      </c>
      <c r="C88" s="324"/>
      <c r="D88" s="324"/>
      <c r="E88" s="399"/>
      <c r="F88" s="498">
        <v>71280</v>
      </c>
      <c r="G88" s="59"/>
      <c r="H88" s="59"/>
      <c r="I88" s="59"/>
      <c r="J88" s="60"/>
    </row>
    <row r="89" spans="1:10" ht="36" customHeight="1" x14ac:dyDescent="0.25">
      <c r="A89" s="7" t="s">
        <v>113</v>
      </c>
      <c r="B89" s="323" t="s">
        <v>183</v>
      </c>
      <c r="C89" s="324"/>
      <c r="D89" s="324"/>
      <c r="E89" s="399"/>
      <c r="F89" s="498">
        <v>79920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184</v>
      </c>
      <c r="C90" s="324"/>
      <c r="D90" s="324"/>
      <c r="E90" s="399"/>
      <c r="F90" s="498">
        <v>5040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185</v>
      </c>
      <c r="C91" s="324"/>
      <c r="D91" s="324"/>
      <c r="E91" s="399"/>
      <c r="F91" s="498">
        <v>218160</v>
      </c>
      <c r="G91" s="59"/>
      <c r="H91" s="59"/>
      <c r="I91" s="59"/>
      <c r="J91" s="60"/>
    </row>
    <row r="92" spans="1:10" ht="36" customHeight="1" thickBot="1" x14ac:dyDescent="0.3">
      <c r="A92" s="7" t="s">
        <v>113</v>
      </c>
      <c r="B92" s="499" t="s">
        <v>186</v>
      </c>
      <c r="C92" s="500"/>
      <c r="D92" s="500"/>
      <c r="E92" s="501"/>
      <c r="F92" s="152">
        <v>62640</v>
      </c>
      <c r="G92" s="153"/>
      <c r="H92" s="153"/>
      <c r="I92" s="153"/>
      <c r="J92" s="154"/>
    </row>
    <row r="93" spans="1:10" ht="36" customHeight="1" thickBot="1" x14ac:dyDescent="0.3">
      <c r="A93" s="7"/>
      <c r="B93" s="208" t="s">
        <v>187</v>
      </c>
      <c r="C93" s="209"/>
      <c r="D93" s="209"/>
      <c r="E93" s="210"/>
      <c r="F93" s="205"/>
      <c r="G93" s="206"/>
      <c r="H93" s="206"/>
      <c r="I93" s="206"/>
      <c r="J93" s="207"/>
    </row>
    <row r="94" spans="1:10" ht="22.5" customHeight="1" thickBot="1" x14ac:dyDescent="0.3">
      <c r="A94" s="7" t="s">
        <v>111</v>
      </c>
      <c r="B94" s="167" t="s">
        <v>188</v>
      </c>
      <c r="C94" s="168"/>
      <c r="D94" s="168"/>
      <c r="E94" s="168"/>
      <c r="F94" s="168"/>
      <c r="G94" s="168"/>
      <c r="H94" s="168"/>
      <c r="I94" s="168"/>
      <c r="J94" s="169"/>
    </row>
    <row r="95" spans="1:10" ht="36" customHeight="1" x14ac:dyDescent="0.25">
      <c r="A95" s="7"/>
      <c r="B95" s="34" t="s">
        <v>189</v>
      </c>
      <c r="C95" s="170"/>
      <c r="D95" s="170"/>
      <c r="E95" s="171"/>
      <c r="F95" s="80">
        <v>60</v>
      </c>
      <c r="G95" s="81"/>
      <c r="H95" s="81"/>
      <c r="I95" s="81"/>
      <c r="J95" s="82"/>
    </row>
    <row r="96" spans="1:10" ht="36" customHeight="1" x14ac:dyDescent="0.25">
      <c r="A96" s="7"/>
      <c r="B96" s="76" t="s">
        <v>190</v>
      </c>
      <c r="C96" s="77"/>
      <c r="D96" s="77"/>
      <c r="E96" s="54"/>
      <c r="F96" s="67">
        <v>60</v>
      </c>
      <c r="G96" s="68"/>
      <c r="H96" s="68"/>
      <c r="I96" s="68"/>
      <c r="J96" s="69"/>
    </row>
    <row r="97" spans="1:10" ht="36" customHeight="1" thickBot="1" x14ac:dyDescent="0.3">
      <c r="A97" s="7"/>
      <c r="B97" s="76" t="s">
        <v>191</v>
      </c>
      <c r="C97" s="77"/>
      <c r="D97" s="77"/>
      <c r="E97" s="54"/>
      <c r="F97" s="67">
        <v>120</v>
      </c>
      <c r="G97" s="68"/>
      <c r="H97" s="68"/>
      <c r="I97" s="68"/>
      <c r="J97" s="69"/>
    </row>
    <row r="98" spans="1:10" ht="36" customHeight="1" thickBot="1" x14ac:dyDescent="0.3">
      <c r="A98" s="7"/>
      <c r="B98" s="18" t="s">
        <v>192</v>
      </c>
      <c r="C98" s="19"/>
      <c r="D98" s="19"/>
      <c r="E98" s="20"/>
      <c r="F98" s="205"/>
      <c r="G98" s="206"/>
      <c r="H98" s="206"/>
      <c r="I98" s="206"/>
      <c r="J98" s="207"/>
    </row>
    <row r="99" spans="1:10" ht="36" customHeight="1" x14ac:dyDescent="0.25">
      <c r="A99" s="7" t="s">
        <v>111</v>
      </c>
      <c r="B99" s="323" t="s">
        <v>193</v>
      </c>
      <c r="C99" s="324"/>
      <c r="D99" s="324"/>
      <c r="E99" s="399"/>
      <c r="F99" s="211">
        <f>H99*1.2</f>
        <v>31320</v>
      </c>
      <c r="G99" s="212">
        <f>H99*1.1</f>
        <v>28710.000000000004</v>
      </c>
      <c r="H99" s="212">
        <v>26100</v>
      </c>
      <c r="I99" s="212">
        <f>H99*0.75</f>
        <v>19575</v>
      </c>
      <c r="J99" s="213">
        <f>H99*0.5</f>
        <v>13050</v>
      </c>
    </row>
    <row r="100" spans="1:10" ht="36" customHeight="1" x14ac:dyDescent="0.25">
      <c r="A100" s="7" t="s">
        <v>111</v>
      </c>
      <c r="B100" s="323" t="s">
        <v>194</v>
      </c>
      <c r="C100" s="324"/>
      <c r="D100" s="324"/>
      <c r="E100" s="399"/>
      <c r="F100" s="67">
        <v>18954</v>
      </c>
      <c r="G100" s="68"/>
      <c r="H100" s="68"/>
      <c r="I100" s="68"/>
      <c r="J100" s="69"/>
    </row>
    <row r="101" spans="1:10" ht="36" customHeight="1" x14ac:dyDescent="0.25">
      <c r="A101" s="7" t="s">
        <v>111</v>
      </c>
      <c r="B101" s="323" t="s">
        <v>195</v>
      </c>
      <c r="C101" s="324"/>
      <c r="D101" s="324"/>
      <c r="E101" s="399"/>
      <c r="F101" s="67">
        <v>49788</v>
      </c>
      <c r="G101" s="68"/>
      <c r="H101" s="68"/>
      <c r="I101" s="68"/>
      <c r="J101" s="69"/>
    </row>
    <row r="102" spans="1:10" ht="36" customHeight="1" x14ac:dyDescent="0.25">
      <c r="A102" s="7" t="s">
        <v>113</v>
      </c>
      <c r="B102" s="323" t="s">
        <v>196</v>
      </c>
      <c r="C102" s="324"/>
      <c r="D102" s="324"/>
      <c r="E102" s="399"/>
      <c r="F102" s="211">
        <f>H102*1.2</f>
        <v>44064</v>
      </c>
      <c r="G102" s="212">
        <f>H102*1.1</f>
        <v>40392</v>
      </c>
      <c r="H102" s="212">
        <v>36720</v>
      </c>
      <c r="I102" s="212">
        <f>H102*0.75</f>
        <v>27540</v>
      </c>
      <c r="J102" s="213">
        <f>H102*0.5</f>
        <v>18360</v>
      </c>
    </row>
    <row r="103" spans="1:10" ht="36" customHeight="1" x14ac:dyDescent="0.25">
      <c r="A103" s="7" t="s">
        <v>113</v>
      </c>
      <c r="B103" s="323" t="s">
        <v>197</v>
      </c>
      <c r="C103" s="324"/>
      <c r="D103" s="324"/>
      <c r="E103" s="399"/>
      <c r="F103" s="498">
        <v>26640</v>
      </c>
      <c r="G103" s="59"/>
      <c r="H103" s="59"/>
      <c r="I103" s="59"/>
      <c r="J103" s="60"/>
    </row>
    <row r="104" spans="1:10" ht="36" customHeight="1" x14ac:dyDescent="0.25">
      <c r="A104" s="7" t="s">
        <v>113</v>
      </c>
      <c r="B104" s="323" t="s">
        <v>198</v>
      </c>
      <c r="C104" s="324"/>
      <c r="D104" s="324"/>
      <c r="E104" s="399"/>
      <c r="F104" s="498">
        <v>69840</v>
      </c>
      <c r="G104" s="59"/>
      <c r="H104" s="59"/>
      <c r="I104" s="59"/>
      <c r="J104" s="60"/>
    </row>
    <row r="105" spans="1:10" ht="36" customHeight="1" x14ac:dyDescent="0.25">
      <c r="A105" s="7"/>
      <c r="B105" s="76" t="s">
        <v>199</v>
      </c>
      <c r="C105" s="77"/>
      <c r="D105" s="77"/>
      <c r="E105" s="53"/>
      <c r="F105" s="117">
        <f>H105*1.2</f>
        <v>22680</v>
      </c>
      <c r="G105" s="117">
        <f>H105*1.1</f>
        <v>20790</v>
      </c>
      <c r="H105" s="117">
        <v>18900</v>
      </c>
      <c r="I105" s="117">
        <f>H105*0.75</f>
        <v>14175</v>
      </c>
      <c r="J105" s="117">
        <f>H105*0.5</f>
        <v>9450</v>
      </c>
    </row>
    <row r="106" spans="1:10" ht="54" customHeight="1" thickBot="1" x14ac:dyDescent="0.3">
      <c r="A106" s="7"/>
      <c r="B106" s="330" t="s">
        <v>200</v>
      </c>
      <c r="C106" s="331"/>
      <c r="D106" s="331"/>
      <c r="E106" s="332"/>
      <c r="F106" s="481"/>
      <c r="G106" s="482"/>
      <c r="H106" s="482"/>
      <c r="I106" s="482"/>
      <c r="J106" s="483"/>
    </row>
    <row r="107" spans="1:10" ht="36" customHeight="1" thickBot="1" x14ac:dyDescent="0.3">
      <c r="A107" s="7"/>
      <c r="B107" s="118" t="s">
        <v>188</v>
      </c>
      <c r="C107" s="119"/>
      <c r="D107" s="119"/>
      <c r="E107" s="119"/>
      <c r="F107" s="119"/>
      <c r="G107" s="119"/>
      <c r="H107" s="119"/>
      <c r="I107" s="119"/>
      <c r="J107" s="120"/>
    </row>
    <row r="108" spans="1:10" ht="36" customHeight="1" x14ac:dyDescent="0.25">
      <c r="A108" s="7"/>
      <c r="B108" s="78" t="s">
        <v>201</v>
      </c>
      <c r="C108" s="79"/>
      <c r="D108" s="79"/>
      <c r="E108" s="36"/>
      <c r="F108" s="80">
        <v>90</v>
      </c>
      <c r="G108" s="81"/>
      <c r="H108" s="81"/>
      <c r="I108" s="81"/>
      <c r="J108" s="82"/>
    </row>
    <row r="109" spans="1:10" ht="36" customHeight="1" x14ac:dyDescent="0.25">
      <c r="A109" s="7"/>
      <c r="B109" s="76" t="s">
        <v>202</v>
      </c>
      <c r="C109" s="77"/>
      <c r="D109" s="77"/>
      <c r="E109" s="54"/>
      <c r="F109" s="67">
        <v>45</v>
      </c>
      <c r="G109" s="68"/>
      <c r="H109" s="68"/>
      <c r="I109" s="68"/>
      <c r="J109" s="69"/>
    </row>
    <row r="110" spans="1:10" ht="36" customHeight="1" x14ac:dyDescent="0.25">
      <c r="A110" s="7"/>
      <c r="B110" s="76" t="s">
        <v>203</v>
      </c>
      <c r="C110" s="77"/>
      <c r="D110" s="77"/>
      <c r="E110" s="54"/>
      <c r="F110" s="67">
        <v>45</v>
      </c>
      <c r="G110" s="68"/>
      <c r="H110" s="68"/>
      <c r="I110" s="68"/>
      <c r="J110" s="69"/>
    </row>
    <row r="111" spans="1:10" ht="36" customHeight="1" x14ac:dyDescent="0.25">
      <c r="A111" s="7"/>
      <c r="B111" s="76" t="s">
        <v>204</v>
      </c>
      <c r="C111" s="77"/>
      <c r="D111" s="77"/>
      <c r="E111" s="54"/>
      <c r="F111" s="67">
        <v>90</v>
      </c>
      <c r="G111" s="68"/>
      <c r="H111" s="68"/>
      <c r="I111" s="68"/>
      <c r="J111" s="69"/>
    </row>
    <row r="112" spans="1:10" ht="36" customHeight="1" thickBot="1" x14ac:dyDescent="0.3">
      <c r="A112" s="7"/>
      <c r="B112" s="76" t="s">
        <v>205</v>
      </c>
      <c r="C112" s="77"/>
      <c r="D112" s="77"/>
      <c r="E112" s="54"/>
      <c r="F112" s="67">
        <v>90</v>
      </c>
      <c r="G112" s="68"/>
      <c r="H112" s="68"/>
      <c r="I112" s="68"/>
      <c r="J112" s="69"/>
    </row>
    <row r="113" spans="1:10" ht="24" thickBot="1" x14ac:dyDescent="0.3">
      <c r="A113" s="7"/>
      <c r="B113" s="27"/>
      <c r="C113" s="38"/>
      <c r="D113" s="38"/>
      <c r="E113" s="39"/>
      <c r="F113" s="40"/>
      <c r="G113" s="41"/>
      <c r="H113" s="41"/>
      <c r="I113" s="41"/>
      <c r="J113" s="42"/>
    </row>
    <row r="114" spans="1:10" ht="21" customHeight="1" x14ac:dyDescent="0.25">
      <c r="A114" s="7"/>
      <c r="B114" s="121"/>
      <c r="C114" s="122"/>
      <c r="D114" s="122"/>
      <c r="E114" s="122"/>
      <c r="F114" s="123"/>
      <c r="G114" s="123"/>
      <c r="H114" s="123"/>
      <c r="I114" s="123"/>
      <c r="J114" s="123"/>
    </row>
    <row r="115" spans="1:10" ht="56.25" customHeight="1" x14ac:dyDescent="0.25">
      <c r="A115" s="7"/>
      <c r="B115" s="124" t="s">
        <v>241</v>
      </c>
      <c r="C115" s="124"/>
      <c r="D115" s="124"/>
      <c r="E115" s="124"/>
      <c r="F115" s="124"/>
      <c r="G115" s="124"/>
      <c r="H115" s="124"/>
      <c r="I115" s="124"/>
      <c r="J115" s="124"/>
    </row>
    <row r="116" spans="1:10" ht="41.25" customHeight="1" x14ac:dyDescent="0.25">
      <c r="A116" s="7"/>
      <c r="B116" s="124" t="s">
        <v>207</v>
      </c>
      <c r="C116" s="124"/>
      <c r="D116" s="124"/>
      <c r="E116" s="124"/>
      <c r="F116" s="124"/>
      <c r="G116" s="124"/>
      <c r="H116" s="124"/>
      <c r="I116" s="124"/>
      <c r="J116" s="124"/>
    </row>
    <row r="117" spans="1:10" ht="21" x14ac:dyDescent="0.25">
      <c r="A117" s="7" t="s">
        <v>113</v>
      </c>
      <c r="B117" s="126" t="s">
        <v>255</v>
      </c>
      <c r="C117" s="126"/>
      <c r="D117" s="126"/>
      <c r="E117" s="126"/>
      <c r="F117" s="126"/>
      <c r="G117" s="126"/>
      <c r="H117" s="126"/>
      <c r="I117" s="126"/>
      <c r="J117" s="126"/>
    </row>
    <row r="118" spans="1:10" ht="42" customHeight="1" x14ac:dyDescent="0.25">
      <c r="A118" s="7"/>
      <c r="B118" s="128" t="s">
        <v>209</v>
      </c>
      <c r="C118" s="128"/>
      <c r="D118" s="128"/>
      <c r="E118" s="128"/>
      <c r="F118" s="128"/>
      <c r="G118" s="128"/>
      <c r="H118" s="128"/>
      <c r="I118" s="128"/>
      <c r="J118" s="128"/>
    </row>
    <row r="119" spans="1:10" ht="21" x14ac:dyDescent="0.25">
      <c r="A119" s="7"/>
    </row>
  </sheetData>
  <sheetProtection selectLockedCells="1" selectUnlockedCells="1"/>
  <mergeCells count="213">
    <mergeCell ref="B113:E113"/>
    <mergeCell ref="F113:J113"/>
    <mergeCell ref="B115:J115"/>
    <mergeCell ref="B116:J116"/>
    <mergeCell ref="B117:J117"/>
    <mergeCell ref="B118:J118"/>
    <mergeCell ref="B110:E110"/>
    <mergeCell ref="F110:J110"/>
    <mergeCell ref="B111:E111"/>
    <mergeCell ref="F111:J111"/>
    <mergeCell ref="B112:E112"/>
    <mergeCell ref="F112:J112"/>
    <mergeCell ref="B106:E106"/>
    <mergeCell ref="F106:J106"/>
    <mergeCell ref="B107:J107"/>
    <mergeCell ref="B108:E108"/>
    <mergeCell ref="F108:J108"/>
    <mergeCell ref="B109:E109"/>
    <mergeCell ref="F109:J109"/>
    <mergeCell ref="B102:E102"/>
    <mergeCell ref="B103:E103"/>
    <mergeCell ref="F103:J103"/>
    <mergeCell ref="B104:E104"/>
    <mergeCell ref="F104:J104"/>
    <mergeCell ref="B105:E105"/>
    <mergeCell ref="B98:E98"/>
    <mergeCell ref="F98:J98"/>
    <mergeCell ref="B99:E99"/>
    <mergeCell ref="B100:E100"/>
    <mergeCell ref="F100:J100"/>
    <mergeCell ref="B101:E101"/>
    <mergeCell ref="F101:J101"/>
    <mergeCell ref="B95:E95"/>
    <mergeCell ref="F95:J95"/>
    <mergeCell ref="B96:E96"/>
    <mergeCell ref="F96:J96"/>
    <mergeCell ref="B97:E97"/>
    <mergeCell ref="F97:J97"/>
    <mergeCell ref="B91:E91"/>
    <mergeCell ref="F91:J91"/>
    <mergeCell ref="B92:E92"/>
    <mergeCell ref="F92:J92"/>
    <mergeCell ref="F93:J93"/>
    <mergeCell ref="B94:J94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2:E12"/>
    <mergeCell ref="B13:E13"/>
    <mergeCell ref="F13:J13"/>
    <mergeCell ref="B14:E14"/>
    <mergeCell ref="F14:J14"/>
    <mergeCell ref="B15:E15"/>
    <mergeCell ref="F15:J15"/>
    <mergeCell ref="B6:E6"/>
    <mergeCell ref="B7:E7"/>
    <mergeCell ref="B8:E8"/>
    <mergeCell ref="B9:E9"/>
    <mergeCell ref="B10:E10"/>
    <mergeCell ref="B11:E11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65" zoomScaleNormal="60" zoomScaleSheetLayoutView="65" workbookViewId="0">
      <pane ySplit="4" topLeftCell="A45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4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93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25" t="s">
        <v>107</v>
      </c>
      <c r="H6" s="225" t="s">
        <v>108</v>
      </c>
      <c r="I6" s="225" t="s">
        <v>109</v>
      </c>
      <c r="J6" s="226" t="s">
        <v>110</v>
      </c>
    </row>
    <row r="7" spans="1:10" ht="24" thickBot="1" x14ac:dyDescent="0.3">
      <c r="A7" s="7"/>
      <c r="B7" s="137"/>
      <c r="C7" s="138"/>
      <c r="D7" s="138"/>
      <c r="E7" s="139"/>
      <c r="F7" s="140"/>
      <c r="G7" s="141"/>
      <c r="H7" s="141"/>
      <c r="I7" s="141"/>
      <c r="J7" s="1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54604.799999999996</v>
      </c>
      <c r="G8" s="33">
        <f>H8*1.1</f>
        <v>50054.400000000001</v>
      </c>
      <c r="H8" s="33">
        <v>45504</v>
      </c>
      <c r="I8" s="33">
        <f>H8*0.75</f>
        <v>34128</v>
      </c>
      <c r="J8" s="33">
        <f>H8*0.5</f>
        <v>22752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76464</v>
      </c>
      <c r="G9" s="37">
        <f>H9*1.1</f>
        <v>70092</v>
      </c>
      <c r="H9" s="37">
        <v>63720</v>
      </c>
      <c r="I9" s="37">
        <f>H9*0.75</f>
        <v>47790</v>
      </c>
      <c r="J9" s="37">
        <f>H9*0.5</f>
        <v>31860</v>
      </c>
    </row>
    <row r="10" spans="1:10" ht="24" thickBot="1" x14ac:dyDescent="0.3">
      <c r="A10" s="7"/>
      <c r="B10" s="27"/>
      <c r="C10" s="38"/>
      <c r="D10" s="38"/>
      <c r="E10" s="39"/>
      <c r="F10" s="140"/>
      <c r="G10" s="141"/>
      <c r="H10" s="141"/>
      <c r="I10" s="141"/>
      <c r="J10" s="142"/>
    </row>
    <row r="11" spans="1:10" ht="34.5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58060.799999999996</v>
      </c>
      <c r="G11" s="33">
        <f>H11*1.1</f>
        <v>53222.400000000001</v>
      </c>
      <c r="H11" s="33">
        <v>48384</v>
      </c>
      <c r="I11" s="33">
        <f>H11*0.75</f>
        <v>36288</v>
      </c>
      <c r="J11" s="33">
        <f>H11*0.5</f>
        <v>24192</v>
      </c>
    </row>
    <row r="12" spans="1:10" ht="45.75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81302.399999999994</v>
      </c>
      <c r="G12" s="37">
        <f>H12*1.1</f>
        <v>74527.200000000012</v>
      </c>
      <c r="H12" s="37">
        <v>67752</v>
      </c>
      <c r="I12" s="37">
        <f>H12*0.75</f>
        <v>50814</v>
      </c>
      <c r="J12" s="37">
        <f>H12*0.5</f>
        <v>33876</v>
      </c>
    </row>
    <row r="13" spans="1:10" ht="24" thickBot="1" x14ac:dyDescent="0.3">
      <c r="A13" s="7"/>
      <c r="B13" s="27"/>
      <c r="C13" s="28"/>
      <c r="D13" s="28"/>
      <c r="E13" s="29"/>
      <c r="F13" s="505"/>
      <c r="G13" s="506"/>
      <c r="H13" s="506"/>
      <c r="I13" s="506"/>
      <c r="J13" s="507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43">
        <v>5400</v>
      </c>
      <c r="G14" s="44"/>
      <c r="H14" s="44"/>
      <c r="I14" s="44"/>
      <c r="J14" s="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49">
        <v>7920</v>
      </c>
      <c r="G15" s="50"/>
      <c r="H15" s="50"/>
      <c r="I15" s="50"/>
      <c r="J15" s="51"/>
    </row>
    <row r="16" spans="1:10" ht="24" thickBot="1" x14ac:dyDescent="0.3">
      <c r="A16" s="7"/>
      <c r="B16" s="27"/>
      <c r="C16" s="28"/>
      <c r="D16" s="28"/>
      <c r="E16" s="29"/>
      <c r="F16" s="177"/>
      <c r="G16" s="203"/>
      <c r="H16" s="203"/>
      <c r="I16" s="203"/>
      <c r="J16" s="204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720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1008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"&amp;MIN($F$21:F40)&amp;" до "&amp;MAX($F$21:F40)</f>
        <v>Цена от 3600 до 37800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3600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5400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7200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9000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10800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12600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14400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16200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18000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19800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21600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23400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25200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27000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28800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30600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32400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34200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36000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37800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1080 до 7200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4464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1080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7200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3600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5400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1440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1440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2880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4320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3600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2880 до 37152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11790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1179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5850</v>
      </c>
      <c r="G58" s="94"/>
      <c r="H58" s="94"/>
      <c r="I58" s="94"/>
      <c r="J58" s="95"/>
    </row>
    <row r="59" spans="1:10" ht="24" thickBot="1" x14ac:dyDescent="0.3">
      <c r="A59" s="7"/>
      <c r="B59" s="27"/>
      <c r="C59" s="38"/>
      <c r="D59" s="38"/>
      <c r="E59" s="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78" t="s">
        <v>159</v>
      </c>
      <c r="C60" s="79"/>
      <c r="D60" s="79"/>
      <c r="E60" s="36"/>
      <c r="F60" s="80">
        <v>12960</v>
      </c>
      <c r="G60" s="81"/>
      <c r="H60" s="81"/>
      <c r="I60" s="81"/>
      <c r="J60" s="82"/>
    </row>
    <row r="61" spans="1:10" ht="36" customHeight="1" x14ac:dyDescent="0.25">
      <c r="A61" s="7" t="s">
        <v>111</v>
      </c>
      <c r="B61" s="52" t="s">
        <v>160</v>
      </c>
      <c r="C61" s="96"/>
      <c r="D61" s="96"/>
      <c r="E61" s="97"/>
      <c r="F61" s="67">
        <v>4320</v>
      </c>
      <c r="G61" s="68"/>
      <c r="H61" s="68"/>
      <c r="I61" s="68"/>
      <c r="J61" s="69"/>
    </row>
    <row r="62" spans="1:10" ht="36" customHeight="1" x14ac:dyDescent="0.25">
      <c r="A62" s="7" t="s">
        <v>111</v>
      </c>
      <c r="B62" s="76" t="s">
        <v>161</v>
      </c>
      <c r="C62" s="77"/>
      <c r="D62" s="77"/>
      <c r="E62" s="54"/>
      <c r="F62" s="67">
        <v>12960</v>
      </c>
      <c r="G62" s="68"/>
      <c r="H62" s="68"/>
      <c r="I62" s="68"/>
      <c r="J62" s="69"/>
    </row>
    <row r="63" spans="1:10" ht="36" customHeight="1" x14ac:dyDescent="0.25">
      <c r="A63" s="7" t="s">
        <v>111</v>
      </c>
      <c r="B63" s="76" t="s">
        <v>162</v>
      </c>
      <c r="C63" s="77"/>
      <c r="D63" s="77"/>
      <c r="E63" s="54"/>
      <c r="F63" s="67">
        <v>30960</v>
      </c>
      <c r="G63" s="68"/>
      <c r="H63" s="68"/>
      <c r="I63" s="68"/>
      <c r="J63" s="69"/>
    </row>
    <row r="64" spans="1:10" ht="36" customHeight="1" x14ac:dyDescent="0.25">
      <c r="A64" s="7" t="s">
        <v>111</v>
      </c>
      <c r="B64" s="76" t="s">
        <v>163</v>
      </c>
      <c r="C64" s="77"/>
      <c r="D64" s="77"/>
      <c r="E64" s="54"/>
      <c r="F64" s="67">
        <v>37152</v>
      </c>
      <c r="G64" s="68"/>
      <c r="H64" s="68"/>
      <c r="I64" s="68"/>
      <c r="J64" s="69"/>
    </row>
    <row r="65" spans="1:10" ht="36" customHeight="1" x14ac:dyDescent="0.25">
      <c r="A65" s="7" t="s">
        <v>111</v>
      </c>
      <c r="B65" s="76" t="s">
        <v>164</v>
      </c>
      <c r="C65" s="77"/>
      <c r="D65" s="77"/>
      <c r="E65" s="54"/>
      <c r="F65" s="67">
        <v>2880</v>
      </c>
      <c r="G65" s="68"/>
      <c r="H65" s="68"/>
      <c r="I65" s="68"/>
      <c r="J65" s="69"/>
    </row>
    <row r="66" spans="1:10" ht="36" customHeight="1" x14ac:dyDescent="0.25">
      <c r="A66" s="7" t="s">
        <v>111</v>
      </c>
      <c r="B66" s="76" t="s">
        <v>165</v>
      </c>
      <c r="C66" s="77"/>
      <c r="D66" s="77"/>
      <c r="E66" s="54"/>
      <c r="F66" s="67">
        <v>2880</v>
      </c>
      <c r="G66" s="68"/>
      <c r="H66" s="68"/>
      <c r="I66" s="68"/>
      <c r="J66" s="69"/>
    </row>
    <row r="67" spans="1:10" ht="36" customHeight="1" x14ac:dyDescent="0.25">
      <c r="A67" s="7" t="s">
        <v>111</v>
      </c>
      <c r="B67" s="76" t="s">
        <v>166</v>
      </c>
      <c r="C67" s="77"/>
      <c r="D67" s="77"/>
      <c r="E67" s="54"/>
      <c r="F67" s="67">
        <v>3600</v>
      </c>
      <c r="G67" s="68"/>
      <c r="H67" s="68"/>
      <c r="I67" s="68"/>
      <c r="J67" s="69"/>
    </row>
    <row r="68" spans="1:10" ht="36" customHeight="1" x14ac:dyDescent="0.25">
      <c r="A68" s="7"/>
      <c r="B68" s="78" t="s">
        <v>167</v>
      </c>
      <c r="C68" s="79"/>
      <c r="D68" s="79"/>
      <c r="E68" s="36"/>
      <c r="F68" s="67">
        <v>24120</v>
      </c>
      <c r="G68" s="68"/>
      <c r="H68" s="68"/>
      <c r="I68" s="68"/>
      <c r="J68" s="69"/>
    </row>
    <row r="69" spans="1:10" ht="36" customHeight="1" x14ac:dyDescent="0.25">
      <c r="A69" s="7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8"/>
      <c r="J69" s="69"/>
    </row>
    <row r="70" spans="1:10" ht="36" customHeight="1" x14ac:dyDescent="0.25">
      <c r="A70" s="7"/>
      <c r="B70" s="52" t="s">
        <v>169</v>
      </c>
      <c r="C70" s="96"/>
      <c r="D70" s="96"/>
      <c r="E70" s="97"/>
      <c r="F70" s="67">
        <v>10620</v>
      </c>
      <c r="G70" s="68"/>
      <c r="H70" s="68"/>
      <c r="I70" s="68"/>
      <c r="J70" s="69"/>
    </row>
    <row r="71" spans="1:10" ht="36" customHeight="1" x14ac:dyDescent="0.25">
      <c r="A71" s="7"/>
      <c r="B71" s="52" t="s">
        <v>170</v>
      </c>
      <c r="C71" s="96"/>
      <c r="D71" s="96"/>
      <c r="E71" s="97"/>
      <c r="F71" s="67">
        <v>7092</v>
      </c>
      <c r="G71" s="68"/>
      <c r="H71" s="68"/>
      <c r="I71" s="68"/>
      <c r="J71" s="69"/>
    </row>
    <row r="72" spans="1:10" ht="36" customHeight="1" x14ac:dyDescent="0.25">
      <c r="A72" s="7" t="s">
        <v>111</v>
      </c>
      <c r="B72" s="52" t="s">
        <v>171</v>
      </c>
      <c r="C72" s="96"/>
      <c r="D72" s="96"/>
      <c r="E72" s="97"/>
      <c r="F72" s="67">
        <v>28080</v>
      </c>
      <c r="G72" s="68"/>
      <c r="H72" s="68"/>
      <c r="I72" s="68"/>
      <c r="J72" s="69"/>
    </row>
    <row r="73" spans="1:10" ht="36" customHeight="1" x14ac:dyDescent="0.25">
      <c r="A73" s="7" t="s">
        <v>111</v>
      </c>
      <c r="B73" s="76" t="s">
        <v>172</v>
      </c>
      <c r="C73" s="77"/>
      <c r="D73" s="77"/>
      <c r="E73" s="54"/>
      <c r="F73" s="67">
        <v>2880</v>
      </c>
      <c r="G73" s="68"/>
      <c r="H73" s="68"/>
      <c r="I73" s="68"/>
      <c r="J73" s="69"/>
    </row>
    <row r="74" spans="1:10" ht="37.5" customHeight="1" x14ac:dyDescent="0.25">
      <c r="A74" s="7"/>
      <c r="B74" s="76" t="s">
        <v>173</v>
      </c>
      <c r="C74" s="77"/>
      <c r="D74" s="77"/>
      <c r="E74" s="54"/>
      <c r="F74" s="67">
        <v>2880</v>
      </c>
      <c r="G74" s="68"/>
      <c r="H74" s="68"/>
      <c r="I74" s="68"/>
      <c r="J74" s="69"/>
    </row>
    <row r="75" spans="1:10" ht="36" customHeight="1" x14ac:dyDescent="0.25">
      <c r="A75" s="7"/>
      <c r="B75" s="76" t="s">
        <v>174</v>
      </c>
      <c r="C75" s="77"/>
      <c r="D75" s="77"/>
      <c r="E75" s="54"/>
      <c r="F75" s="67">
        <v>18000</v>
      </c>
      <c r="G75" s="68"/>
      <c r="H75" s="68"/>
      <c r="I75" s="68"/>
      <c r="J75" s="69"/>
    </row>
    <row r="76" spans="1:10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8"/>
      <c r="J76" s="69"/>
    </row>
    <row r="77" spans="1:10" ht="36" customHeight="1" x14ac:dyDescent="0.25">
      <c r="A77" s="7" t="s">
        <v>113</v>
      </c>
      <c r="B77" s="76" t="s">
        <v>176</v>
      </c>
      <c r="C77" s="77"/>
      <c r="D77" s="77"/>
      <c r="E77" s="54"/>
      <c r="F77" s="67">
        <v>18720</v>
      </c>
      <c r="G77" s="68"/>
      <c r="H77" s="68"/>
      <c r="I77" s="68"/>
      <c r="J77" s="69"/>
    </row>
    <row r="78" spans="1:10" ht="36" customHeight="1" x14ac:dyDescent="0.25">
      <c r="A78" s="7" t="s">
        <v>113</v>
      </c>
      <c r="B78" s="76" t="s">
        <v>177</v>
      </c>
      <c r="C78" s="77"/>
      <c r="D78" s="77"/>
      <c r="E78" s="54"/>
      <c r="F78" s="67">
        <v>6480</v>
      </c>
      <c r="G78" s="68"/>
      <c r="H78" s="68"/>
      <c r="I78" s="68"/>
      <c r="J78" s="69"/>
    </row>
    <row r="79" spans="1:10" ht="36" customHeight="1" x14ac:dyDescent="0.25">
      <c r="A79" s="7" t="s">
        <v>113</v>
      </c>
      <c r="B79" s="76" t="s">
        <v>178</v>
      </c>
      <c r="C79" s="77"/>
      <c r="D79" s="77"/>
      <c r="E79" s="54"/>
      <c r="F79" s="67">
        <v>18720</v>
      </c>
      <c r="G79" s="68"/>
      <c r="H79" s="68"/>
      <c r="I79" s="68"/>
      <c r="J79" s="69"/>
    </row>
    <row r="80" spans="1:10" ht="36" customHeight="1" x14ac:dyDescent="0.25">
      <c r="A80" s="7" t="s">
        <v>113</v>
      </c>
      <c r="B80" s="76" t="s">
        <v>179</v>
      </c>
      <c r="C80" s="77"/>
      <c r="D80" s="77"/>
      <c r="E80" s="54"/>
      <c r="F80" s="67">
        <v>43920</v>
      </c>
      <c r="G80" s="68"/>
      <c r="H80" s="68"/>
      <c r="I80" s="68"/>
      <c r="J80" s="69"/>
    </row>
    <row r="81" spans="1:10" ht="36" customHeight="1" x14ac:dyDescent="0.25">
      <c r="A81" s="7" t="s">
        <v>113</v>
      </c>
      <c r="B81" s="84" t="s">
        <v>180</v>
      </c>
      <c r="C81" s="85"/>
      <c r="D81" s="85"/>
      <c r="E81" s="86"/>
      <c r="F81" s="93">
        <v>52704</v>
      </c>
      <c r="G81" s="94"/>
      <c r="H81" s="94"/>
      <c r="I81" s="94"/>
      <c r="J81" s="95"/>
    </row>
    <row r="82" spans="1:10" ht="36" customHeight="1" x14ac:dyDescent="0.25">
      <c r="A82" s="7" t="s">
        <v>113</v>
      </c>
      <c r="B82" s="76" t="s">
        <v>181</v>
      </c>
      <c r="C82" s="77"/>
      <c r="D82" s="77"/>
      <c r="E82" s="54"/>
      <c r="F82" s="67">
        <v>4320</v>
      </c>
      <c r="G82" s="68"/>
      <c r="H82" s="68"/>
      <c r="I82" s="68"/>
      <c r="J82" s="69"/>
    </row>
    <row r="83" spans="1:10" ht="36" customHeight="1" x14ac:dyDescent="0.25">
      <c r="A83" s="7" t="s">
        <v>113</v>
      </c>
      <c r="B83" s="76" t="s">
        <v>182</v>
      </c>
      <c r="C83" s="77"/>
      <c r="D83" s="77"/>
      <c r="E83" s="54"/>
      <c r="F83" s="67">
        <v>4320</v>
      </c>
      <c r="G83" s="68"/>
      <c r="H83" s="68"/>
      <c r="I83" s="68"/>
      <c r="J83" s="69"/>
    </row>
    <row r="84" spans="1:10" ht="36" customHeight="1" x14ac:dyDescent="0.25">
      <c r="A84" s="7" t="s">
        <v>113</v>
      </c>
      <c r="B84" s="76" t="s">
        <v>183</v>
      </c>
      <c r="C84" s="77"/>
      <c r="D84" s="77"/>
      <c r="E84" s="54"/>
      <c r="F84" s="67">
        <v>5040</v>
      </c>
      <c r="G84" s="68"/>
      <c r="H84" s="68"/>
      <c r="I84" s="68"/>
      <c r="J84" s="69"/>
    </row>
    <row r="85" spans="1:10" ht="36" customHeight="1" x14ac:dyDescent="0.25">
      <c r="A85" s="7" t="s">
        <v>113</v>
      </c>
      <c r="B85" s="76" t="s">
        <v>184</v>
      </c>
      <c r="C85" s="77"/>
      <c r="D85" s="77"/>
      <c r="E85" s="54"/>
      <c r="F85" s="67">
        <v>4320</v>
      </c>
      <c r="G85" s="68"/>
      <c r="H85" s="68"/>
      <c r="I85" s="68"/>
      <c r="J85" s="69"/>
    </row>
    <row r="86" spans="1:10" ht="36" customHeight="1" x14ac:dyDescent="0.25">
      <c r="A86" s="7" t="s">
        <v>113</v>
      </c>
      <c r="B86" s="76" t="s">
        <v>185</v>
      </c>
      <c r="C86" s="77"/>
      <c r="D86" s="77"/>
      <c r="E86" s="54"/>
      <c r="F86" s="67">
        <v>39600</v>
      </c>
      <c r="G86" s="68"/>
      <c r="H86" s="68"/>
      <c r="I86" s="68"/>
      <c r="J86" s="69"/>
    </row>
    <row r="87" spans="1:10" ht="36" customHeight="1" thickBot="1" x14ac:dyDescent="0.3">
      <c r="A87" s="7" t="s">
        <v>113</v>
      </c>
      <c r="B87" s="76" t="s">
        <v>186</v>
      </c>
      <c r="C87" s="77"/>
      <c r="D87" s="77"/>
      <c r="E87" s="54"/>
      <c r="F87" s="67">
        <v>4320</v>
      </c>
      <c r="G87" s="68"/>
      <c r="H87" s="68"/>
      <c r="I87" s="68"/>
      <c r="J87" s="69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76" t="s">
        <v>193</v>
      </c>
      <c r="C94" s="77"/>
      <c r="D94" s="77"/>
      <c r="E94" s="54"/>
      <c r="F94" s="211">
        <f>H94*1.2</f>
        <v>11059.199999999999</v>
      </c>
      <c r="G94" s="212">
        <f>H94*1.1</f>
        <v>10137.6</v>
      </c>
      <c r="H94" s="212">
        <v>9216</v>
      </c>
      <c r="I94" s="212">
        <f>H94*0.75</f>
        <v>6912</v>
      </c>
      <c r="J94" s="213">
        <f>H94*0.5</f>
        <v>4608</v>
      </c>
    </row>
    <row r="95" spans="1:10" ht="36" customHeight="1" x14ac:dyDescent="0.25">
      <c r="A95" s="7" t="s">
        <v>111</v>
      </c>
      <c r="B95" s="76" t="s">
        <v>194</v>
      </c>
      <c r="C95" s="77"/>
      <c r="D95" s="77"/>
      <c r="E95" s="54"/>
      <c r="F95" s="67">
        <v>7812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76" t="s">
        <v>195</v>
      </c>
      <c r="C96" s="77"/>
      <c r="D96" s="77"/>
      <c r="E96" s="54"/>
      <c r="F96" s="67">
        <v>3600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76" t="s">
        <v>196</v>
      </c>
      <c r="C97" s="77"/>
      <c r="D97" s="77"/>
      <c r="E97" s="54"/>
      <c r="F97" s="211">
        <f>H97*1.2</f>
        <v>15552</v>
      </c>
      <c r="G97" s="212">
        <f>H97*1.1</f>
        <v>14256.000000000002</v>
      </c>
      <c r="H97" s="212">
        <v>12960</v>
      </c>
      <c r="I97" s="212">
        <f>H97*0.75</f>
        <v>9720</v>
      </c>
      <c r="J97" s="213">
        <f>H97*0.5</f>
        <v>6480</v>
      </c>
    </row>
    <row r="98" spans="1:10" ht="36" customHeight="1" x14ac:dyDescent="0.25">
      <c r="A98" s="7" t="s">
        <v>113</v>
      </c>
      <c r="B98" s="76" t="s">
        <v>197</v>
      </c>
      <c r="C98" s="77"/>
      <c r="D98" s="77"/>
      <c r="E98" s="54"/>
      <c r="F98" s="67">
        <v>11520</v>
      </c>
      <c r="G98" s="68"/>
      <c r="H98" s="68"/>
      <c r="I98" s="68"/>
      <c r="J98" s="69"/>
    </row>
    <row r="99" spans="1:10" ht="36" customHeight="1" x14ac:dyDescent="0.25">
      <c r="A99" s="7" t="s">
        <v>113</v>
      </c>
      <c r="B99" s="76" t="s">
        <v>198</v>
      </c>
      <c r="C99" s="77"/>
      <c r="D99" s="77"/>
      <c r="E99" s="54"/>
      <c r="F99" s="67">
        <v>5040</v>
      </c>
      <c r="G99" s="68"/>
      <c r="H99" s="68"/>
      <c r="I99" s="68"/>
      <c r="J99" s="69"/>
    </row>
    <row r="100" spans="1:10" ht="36" customHeight="1" thickBot="1" x14ac:dyDescent="0.3">
      <c r="A100" s="7"/>
      <c r="B100" s="76" t="s">
        <v>199</v>
      </c>
      <c r="C100" s="77"/>
      <c r="D100" s="77"/>
      <c r="E100" s="53"/>
      <c r="F100" s="117">
        <f>H100*1.2</f>
        <v>8640</v>
      </c>
      <c r="G100" s="117">
        <f>H100*1.1</f>
        <v>7920.0000000000009</v>
      </c>
      <c r="H100" s="117">
        <v>7200</v>
      </c>
      <c r="I100" s="117">
        <f>H100*0.75</f>
        <v>5400</v>
      </c>
      <c r="J100" s="117">
        <f>H100*0.5</f>
        <v>3600</v>
      </c>
    </row>
    <row r="101" spans="1:10" ht="54" customHeight="1" thickBot="1" x14ac:dyDescent="0.3">
      <c r="A101" s="7"/>
      <c r="B101" s="18" t="s">
        <v>200</v>
      </c>
      <c r="C101" s="19"/>
      <c r="D101" s="19"/>
      <c r="E101" s="20"/>
      <c r="F101" s="110"/>
      <c r="G101" s="111"/>
      <c r="H101" s="111"/>
      <c r="I101" s="111"/>
      <c r="J101" s="112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38"/>
      <c r="D108" s="38"/>
      <c r="E108" s="39"/>
      <c r="F108" s="40"/>
      <c r="G108" s="41"/>
      <c r="H108" s="41"/>
      <c r="I108" s="41"/>
      <c r="J108" s="42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2:J112"/>
    <mergeCell ref="B113:J113"/>
    <mergeCell ref="B107:E107"/>
    <mergeCell ref="F107:J107"/>
    <mergeCell ref="B108:E108"/>
    <mergeCell ref="F108:J108"/>
    <mergeCell ref="B110:J110"/>
    <mergeCell ref="B111:J111"/>
    <mergeCell ref="B104:E104"/>
    <mergeCell ref="F104:J104"/>
    <mergeCell ref="B105:E105"/>
    <mergeCell ref="F105:J105"/>
    <mergeCell ref="B106:E106"/>
    <mergeCell ref="F106:J106"/>
    <mergeCell ref="B100:E100"/>
    <mergeCell ref="B101:E101"/>
    <mergeCell ref="F101:J101"/>
    <mergeCell ref="B102:J102"/>
    <mergeCell ref="B103:E103"/>
    <mergeCell ref="F103:J103"/>
    <mergeCell ref="B96:E96"/>
    <mergeCell ref="F96:J96"/>
    <mergeCell ref="B97:E97"/>
    <mergeCell ref="B98:E98"/>
    <mergeCell ref="F98:J98"/>
    <mergeCell ref="B99:E99"/>
    <mergeCell ref="F99:J99"/>
    <mergeCell ref="B92:E92"/>
    <mergeCell ref="F92:J92"/>
    <mergeCell ref="B93:E93"/>
    <mergeCell ref="F93:J93"/>
    <mergeCell ref="B94:E94"/>
    <mergeCell ref="B95:E95"/>
    <mergeCell ref="F95:J95"/>
    <mergeCell ref="F88:J88"/>
    <mergeCell ref="B89:J89"/>
    <mergeCell ref="B90:E90"/>
    <mergeCell ref="F90:J90"/>
    <mergeCell ref="B91:E91"/>
    <mergeCell ref="F91:J91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6:E16"/>
    <mergeCell ref="F16:J16"/>
    <mergeCell ref="B17:E17"/>
    <mergeCell ref="F17:J17"/>
    <mergeCell ref="B18:E18"/>
    <mergeCell ref="F18:J18"/>
    <mergeCell ref="B11:E11"/>
    <mergeCell ref="B12:E12"/>
    <mergeCell ref="B13:E13"/>
    <mergeCell ref="B14:E14"/>
    <mergeCell ref="F14:J14"/>
    <mergeCell ref="B15:E15"/>
    <mergeCell ref="F15:J15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5" zoomScaleNormal="60" zoomScaleSheetLayoutView="65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7.71093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36331.199999999997</v>
      </c>
      <c r="G8" s="33">
        <f>H8*1.1</f>
        <v>33303.600000000006</v>
      </c>
      <c r="H8" s="33">
        <v>30276</v>
      </c>
      <c r="I8" s="33">
        <f>H8*0.75</f>
        <v>22707</v>
      </c>
      <c r="J8" s="33">
        <f>H8*0.5</f>
        <v>15138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50889.599999999999</v>
      </c>
      <c r="G9" s="37">
        <f>H9*1.1</f>
        <v>46648.800000000003</v>
      </c>
      <c r="H9" s="37">
        <v>42408</v>
      </c>
      <c r="I9" s="37">
        <f>H9*0.75</f>
        <v>31806</v>
      </c>
      <c r="J9" s="37">
        <f>H9*0.5</f>
        <v>21204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42055.199999999997</v>
      </c>
      <c r="G11" s="33">
        <f>H11*1.1</f>
        <v>38550.600000000006</v>
      </c>
      <c r="H11" s="33">
        <v>35046</v>
      </c>
      <c r="I11" s="33">
        <f>H11*0.75</f>
        <v>26284.5</v>
      </c>
      <c r="J11" s="33">
        <f>H11*0.5</f>
        <v>17523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58924.799999999996</v>
      </c>
      <c r="G12" s="37">
        <f>H12*1.1</f>
        <v>54014.400000000001</v>
      </c>
      <c r="H12" s="37">
        <v>49104</v>
      </c>
      <c r="I12" s="37">
        <f>H12*0.75</f>
        <v>36828</v>
      </c>
      <c r="J12" s="37">
        <f>H12*0.5</f>
        <v>24552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5076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7200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1440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2016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6048 до 181440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6048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12096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18144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24192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30240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36288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42336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48384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54432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60480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66528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72576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78624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84672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90720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96768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102816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108864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114912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120960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127008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133056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139104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145152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151200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157248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163296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169344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175392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181440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360 до 5580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5220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3204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2124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2844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720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720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1440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2160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5580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1170 до 64800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30780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3078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15372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10800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3204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7740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21420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25704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3204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5688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10980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64800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1170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18684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14472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63720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2970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4770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64800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15120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5040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11520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30240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36288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5040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8640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15840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2160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89280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4320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19958.399999999998</v>
      </c>
      <c r="G104" s="212">
        <f>H104*1.1</f>
        <v>18295.2</v>
      </c>
      <c r="H104" s="212">
        <v>16632</v>
      </c>
      <c r="I104" s="212">
        <f>H104*0.75</f>
        <v>12474</v>
      </c>
      <c r="J104" s="213">
        <f>H104*0.5</f>
        <v>8316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13788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2484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28512</v>
      </c>
      <c r="G107" s="212">
        <f>H107*1.1</f>
        <v>26136.000000000004</v>
      </c>
      <c r="H107" s="212">
        <v>23760</v>
      </c>
      <c r="I107" s="212">
        <f>H107*0.75</f>
        <v>17820</v>
      </c>
      <c r="J107" s="213">
        <f>H107*0.5</f>
        <v>11880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19440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3600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39916.799999999996</v>
      </c>
      <c r="G110" s="117">
        <f>H110*1.1</f>
        <v>36590.400000000001</v>
      </c>
      <c r="H110" s="117">
        <v>33264</v>
      </c>
      <c r="I110" s="117">
        <f>H110*0.75</f>
        <v>24948</v>
      </c>
      <c r="J110" s="117">
        <f>H110*0.5</f>
        <v>16632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249977111117893"/>
    <pageSetUpPr fitToPage="1"/>
  </sheetPr>
  <dimension ref="A1:J172"/>
  <sheetViews>
    <sheetView view="pageBreakPreview" topLeftCell="B1" zoomScale="50" zoomScaleNormal="60" zoomScaleSheetLayoutView="50" workbookViewId="0">
      <pane ySplit="4" topLeftCell="A14" activePane="bottomLeft" state="frozen"/>
      <selection activeCell="B11" sqref="B11:E11"/>
      <selection pane="bottomLeft" activeCell="R89" sqref="R89"/>
    </sheetView>
  </sheetViews>
  <sheetFormatPr defaultColWidth="9.140625" defaultRowHeight="12.75" outlineLevelRow="1" x14ac:dyDescent="0.25"/>
  <cols>
    <col min="1" max="1" width="30.42578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95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30" customHeight="1" thickBot="1" x14ac:dyDescent="0.3">
      <c r="A6" s="305" t="s">
        <v>256</v>
      </c>
      <c r="B6" s="306"/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177"/>
      <c r="G8" s="203"/>
      <c r="H8" s="203"/>
      <c r="I8" s="203"/>
      <c r="J8" s="204"/>
    </row>
    <row r="9" spans="1:10" ht="36" customHeight="1" x14ac:dyDescent="0.25">
      <c r="A9" s="7" t="s">
        <v>111</v>
      </c>
      <c r="B9" s="30" t="s">
        <v>112</v>
      </c>
      <c r="C9" s="31"/>
      <c r="D9" s="31"/>
      <c r="E9" s="32"/>
      <c r="F9" s="33">
        <f>H9*1.2</f>
        <v>82425.599999999991</v>
      </c>
      <c r="G9" s="33">
        <f>H9*1.1</f>
        <v>75556.800000000003</v>
      </c>
      <c r="H9" s="33">
        <v>68688</v>
      </c>
      <c r="I9" s="33">
        <f>H9*0.75</f>
        <v>51516</v>
      </c>
      <c r="J9" s="33">
        <f>H9*0.5</f>
        <v>34344</v>
      </c>
    </row>
    <row r="10" spans="1:10" ht="36" customHeight="1" thickBot="1" x14ac:dyDescent="0.3">
      <c r="A10" s="7" t="s">
        <v>113</v>
      </c>
      <c r="B10" s="34" t="s">
        <v>114</v>
      </c>
      <c r="C10" s="35"/>
      <c r="D10" s="35"/>
      <c r="E10" s="36"/>
      <c r="F10" s="37">
        <f>H10*1.2</f>
        <v>206064</v>
      </c>
      <c r="G10" s="37">
        <f>H10*1.1</f>
        <v>188892.00000000003</v>
      </c>
      <c r="H10" s="37">
        <v>171720</v>
      </c>
      <c r="I10" s="37">
        <f>H10*0.75</f>
        <v>128790</v>
      </c>
      <c r="J10" s="37">
        <f>H10*0.5</f>
        <v>85860</v>
      </c>
    </row>
    <row r="11" spans="1:10" ht="36" customHeight="1" thickBot="1" x14ac:dyDescent="0.3">
      <c r="A11" s="7"/>
      <c r="B11" s="27"/>
      <c r="C11" s="38"/>
      <c r="D11" s="38"/>
      <c r="E11" s="39"/>
      <c r="F11" s="177"/>
      <c r="G11" s="203"/>
      <c r="H11" s="203"/>
      <c r="I11" s="203"/>
      <c r="J11" s="204"/>
    </row>
    <row r="12" spans="1:10" ht="36" customHeight="1" x14ac:dyDescent="0.25">
      <c r="A12" s="7" t="s">
        <v>111</v>
      </c>
      <c r="B12" s="30" t="s">
        <v>115</v>
      </c>
      <c r="C12" s="31"/>
      <c r="D12" s="31"/>
      <c r="E12" s="32"/>
      <c r="F12" s="33">
        <f>H12*1.2</f>
        <v>92707.199999999997</v>
      </c>
      <c r="G12" s="33">
        <f>H12*1.1</f>
        <v>84981.6</v>
      </c>
      <c r="H12" s="33">
        <v>77256</v>
      </c>
      <c r="I12" s="33">
        <f>H12*0.75</f>
        <v>57942</v>
      </c>
      <c r="J12" s="33">
        <f>H12*0.5</f>
        <v>38628</v>
      </c>
    </row>
    <row r="13" spans="1:10" ht="36" customHeight="1" thickBot="1" x14ac:dyDescent="0.3">
      <c r="A13" s="7" t="s">
        <v>113</v>
      </c>
      <c r="B13" s="34" t="s">
        <v>116</v>
      </c>
      <c r="C13" s="35"/>
      <c r="D13" s="35"/>
      <c r="E13" s="36"/>
      <c r="F13" s="37">
        <f>H13*1.2</f>
        <v>231811.19999999998</v>
      </c>
      <c r="G13" s="37">
        <f>H13*1.1</f>
        <v>212493.6</v>
      </c>
      <c r="H13" s="37">
        <v>193176</v>
      </c>
      <c r="I13" s="37">
        <f>H13*0.75</f>
        <v>144882</v>
      </c>
      <c r="J13" s="37">
        <f>H13*0.5</f>
        <v>96588</v>
      </c>
    </row>
    <row r="14" spans="1:10" ht="24" customHeight="1" thickBot="1" x14ac:dyDescent="0.3">
      <c r="A14" s="7"/>
      <c r="B14" s="27"/>
      <c r="C14" s="28"/>
      <c r="D14" s="28"/>
      <c r="E14" s="29"/>
      <c r="F14" s="177"/>
      <c r="G14" s="203"/>
      <c r="H14" s="203"/>
      <c r="I14" s="203"/>
      <c r="J14" s="204"/>
    </row>
    <row r="15" spans="1:10" ht="36" customHeight="1" x14ac:dyDescent="0.25">
      <c r="A15" s="7" t="s">
        <v>111</v>
      </c>
      <c r="B15" s="30" t="s">
        <v>117</v>
      </c>
      <c r="C15" s="227"/>
      <c r="D15" s="227"/>
      <c r="E15" s="228"/>
      <c r="F15" s="178">
        <v>17586</v>
      </c>
      <c r="G15" s="281"/>
      <c r="H15" s="281"/>
      <c r="I15" s="281"/>
      <c r="J15" s="179"/>
    </row>
    <row r="16" spans="1:10" ht="36" customHeight="1" thickBot="1" x14ac:dyDescent="0.3">
      <c r="A16" s="7" t="s">
        <v>113</v>
      </c>
      <c r="B16" s="229" t="s">
        <v>118</v>
      </c>
      <c r="C16" s="230"/>
      <c r="D16" s="230"/>
      <c r="E16" s="231"/>
      <c r="F16" s="511">
        <v>44640</v>
      </c>
      <c r="G16" s="512"/>
      <c r="H16" s="512"/>
      <c r="I16" s="512"/>
      <c r="J16" s="513"/>
    </row>
    <row r="17" spans="1:10" ht="24" customHeight="1" thickBot="1" x14ac:dyDescent="0.3">
      <c r="A17" s="7"/>
      <c r="B17" s="27"/>
      <c r="C17" s="28"/>
      <c r="D17" s="28"/>
      <c r="E17" s="29"/>
      <c r="F17" s="177"/>
      <c r="G17" s="203"/>
      <c r="H17" s="203"/>
      <c r="I17" s="203"/>
      <c r="J17" s="204"/>
    </row>
    <row r="18" spans="1:10" ht="36" customHeight="1" x14ac:dyDescent="0.25">
      <c r="A18" s="7" t="s">
        <v>111</v>
      </c>
      <c r="B18" s="52" t="s">
        <v>119</v>
      </c>
      <c r="C18" s="53"/>
      <c r="D18" s="53"/>
      <c r="E18" s="54"/>
      <c r="F18" s="182">
        <v>2016</v>
      </c>
      <c r="G18" s="364"/>
      <c r="H18" s="364"/>
      <c r="I18" s="364"/>
      <c r="J18" s="365"/>
    </row>
    <row r="19" spans="1:10" ht="36" customHeight="1" thickBot="1" x14ac:dyDescent="0.3">
      <c r="A19" s="7" t="s">
        <v>113</v>
      </c>
      <c r="B19" s="315" t="s">
        <v>120</v>
      </c>
      <c r="C19" s="299"/>
      <c r="D19" s="299"/>
      <c r="E19" s="86"/>
      <c r="F19" s="514">
        <v>5040</v>
      </c>
      <c r="G19" s="503"/>
      <c r="H19" s="503"/>
      <c r="I19" s="503"/>
      <c r="J19" s="504"/>
    </row>
    <row r="20" spans="1:10" ht="30" customHeight="1" thickBot="1" x14ac:dyDescent="0.3">
      <c r="A20" s="311" t="s">
        <v>256</v>
      </c>
      <c r="B20" s="312"/>
      <c r="C20" s="312"/>
      <c r="D20" s="312"/>
      <c r="E20" s="312"/>
      <c r="F20" s="312"/>
      <c r="G20" s="312"/>
      <c r="H20" s="312"/>
      <c r="I20" s="312"/>
      <c r="J20" s="313"/>
    </row>
    <row r="21" spans="1:10" ht="36" customHeight="1" thickBot="1" x14ac:dyDescent="0.3">
      <c r="A21" s="7"/>
      <c r="B21" s="61" t="s">
        <v>121</v>
      </c>
      <c r="C21" s="62"/>
      <c r="D21" s="62"/>
      <c r="E21" s="63"/>
      <c r="F21" s="394" t="str">
        <f>"Цена от "&amp;MIN(F22:F46)&amp;" до "&amp;MAX(F22:F46)</f>
        <v>Цена от 17370 до 434250</v>
      </c>
      <c r="G21" s="395"/>
      <c r="H21" s="395"/>
      <c r="I21" s="395"/>
      <c r="J21" s="396"/>
    </row>
    <row r="22" spans="1:10" ht="36" customHeight="1" outlineLevel="1" x14ac:dyDescent="0.25">
      <c r="A22" s="7"/>
      <c r="B22" s="52" t="s">
        <v>333</v>
      </c>
      <c r="C22" s="53"/>
      <c r="D22" s="53"/>
      <c r="E22" s="54"/>
      <c r="F22" s="189">
        <v>17370</v>
      </c>
      <c r="G22" s="397"/>
      <c r="H22" s="397"/>
      <c r="I22" s="397"/>
      <c r="J22" s="398"/>
    </row>
    <row r="23" spans="1:10" ht="36" customHeight="1" outlineLevel="1" x14ac:dyDescent="0.25">
      <c r="A23" s="7"/>
      <c r="B23" s="52" t="s">
        <v>334</v>
      </c>
      <c r="C23" s="53"/>
      <c r="D23" s="53"/>
      <c r="E23" s="54"/>
      <c r="F23" s="186">
        <v>34740</v>
      </c>
      <c r="G23" s="237"/>
      <c r="H23" s="237"/>
      <c r="I23" s="237"/>
      <c r="J23" s="238"/>
    </row>
    <row r="24" spans="1:10" ht="36" customHeight="1" outlineLevel="1" x14ac:dyDescent="0.25">
      <c r="A24" s="7"/>
      <c r="B24" s="52" t="s">
        <v>335</v>
      </c>
      <c r="C24" s="53"/>
      <c r="D24" s="53"/>
      <c r="E24" s="54"/>
      <c r="F24" s="186">
        <v>52110</v>
      </c>
      <c r="G24" s="237"/>
      <c r="H24" s="237"/>
      <c r="I24" s="237"/>
      <c r="J24" s="238"/>
    </row>
    <row r="25" spans="1:10" ht="36" customHeight="1" outlineLevel="1" x14ac:dyDescent="0.25">
      <c r="A25" s="7"/>
      <c r="B25" s="52" t="s">
        <v>336</v>
      </c>
      <c r="C25" s="53"/>
      <c r="D25" s="53"/>
      <c r="E25" s="54"/>
      <c r="F25" s="186">
        <v>69480</v>
      </c>
      <c r="G25" s="237"/>
      <c r="H25" s="237"/>
      <c r="I25" s="237"/>
      <c r="J25" s="238"/>
    </row>
    <row r="26" spans="1:10" ht="36" customHeight="1" outlineLevel="1" x14ac:dyDescent="0.25">
      <c r="A26" s="7"/>
      <c r="B26" s="52" t="s">
        <v>337</v>
      </c>
      <c r="C26" s="53"/>
      <c r="D26" s="53"/>
      <c r="E26" s="54"/>
      <c r="F26" s="186">
        <v>86850</v>
      </c>
      <c r="G26" s="237"/>
      <c r="H26" s="237"/>
      <c r="I26" s="237"/>
      <c r="J26" s="238"/>
    </row>
    <row r="27" spans="1:10" ht="36" customHeight="1" outlineLevel="1" x14ac:dyDescent="0.25">
      <c r="A27" s="7"/>
      <c r="B27" s="52" t="s">
        <v>338</v>
      </c>
      <c r="C27" s="53"/>
      <c r="D27" s="53"/>
      <c r="E27" s="54"/>
      <c r="F27" s="186">
        <v>104220</v>
      </c>
      <c r="G27" s="237"/>
      <c r="H27" s="237"/>
      <c r="I27" s="237"/>
      <c r="J27" s="238"/>
    </row>
    <row r="28" spans="1:10" ht="36" customHeight="1" outlineLevel="1" x14ac:dyDescent="0.25">
      <c r="A28" s="7"/>
      <c r="B28" s="52" t="s">
        <v>339</v>
      </c>
      <c r="C28" s="53"/>
      <c r="D28" s="53"/>
      <c r="E28" s="54"/>
      <c r="F28" s="186">
        <v>121590</v>
      </c>
      <c r="G28" s="237"/>
      <c r="H28" s="237"/>
      <c r="I28" s="237"/>
      <c r="J28" s="238"/>
    </row>
    <row r="29" spans="1:10" ht="36" customHeight="1" outlineLevel="1" x14ac:dyDescent="0.25">
      <c r="A29" s="7"/>
      <c r="B29" s="52" t="s">
        <v>340</v>
      </c>
      <c r="C29" s="53"/>
      <c r="D29" s="53"/>
      <c r="E29" s="54"/>
      <c r="F29" s="186">
        <v>138960</v>
      </c>
      <c r="G29" s="237"/>
      <c r="H29" s="237"/>
      <c r="I29" s="237"/>
      <c r="J29" s="238"/>
    </row>
    <row r="30" spans="1:10" ht="36" customHeight="1" outlineLevel="1" x14ac:dyDescent="0.25">
      <c r="A30" s="7"/>
      <c r="B30" s="52" t="s">
        <v>341</v>
      </c>
      <c r="C30" s="53"/>
      <c r="D30" s="53"/>
      <c r="E30" s="54"/>
      <c r="F30" s="186">
        <v>156330</v>
      </c>
      <c r="G30" s="237"/>
      <c r="H30" s="237"/>
      <c r="I30" s="237"/>
      <c r="J30" s="238"/>
    </row>
    <row r="31" spans="1:10" ht="36" customHeight="1" outlineLevel="1" x14ac:dyDescent="0.25">
      <c r="A31" s="7"/>
      <c r="B31" s="52" t="s">
        <v>342</v>
      </c>
      <c r="C31" s="53"/>
      <c r="D31" s="53"/>
      <c r="E31" s="54"/>
      <c r="F31" s="186">
        <v>173700</v>
      </c>
      <c r="G31" s="237"/>
      <c r="H31" s="237"/>
      <c r="I31" s="237"/>
      <c r="J31" s="238"/>
    </row>
    <row r="32" spans="1:10" ht="36" customHeight="1" outlineLevel="1" x14ac:dyDescent="0.25">
      <c r="A32" s="7"/>
      <c r="B32" s="52" t="s">
        <v>343</v>
      </c>
      <c r="C32" s="53"/>
      <c r="D32" s="53"/>
      <c r="E32" s="54"/>
      <c r="F32" s="186">
        <v>191070</v>
      </c>
      <c r="G32" s="237"/>
      <c r="H32" s="237"/>
      <c r="I32" s="237"/>
      <c r="J32" s="238"/>
    </row>
    <row r="33" spans="1:10" ht="36" customHeight="1" outlineLevel="1" x14ac:dyDescent="0.25">
      <c r="A33" s="7"/>
      <c r="B33" s="52" t="s">
        <v>344</v>
      </c>
      <c r="C33" s="53"/>
      <c r="D33" s="53"/>
      <c r="E33" s="54"/>
      <c r="F33" s="186">
        <v>208440</v>
      </c>
      <c r="G33" s="237"/>
      <c r="H33" s="237"/>
      <c r="I33" s="237"/>
      <c r="J33" s="238"/>
    </row>
    <row r="34" spans="1:10" ht="36" customHeight="1" outlineLevel="1" x14ac:dyDescent="0.25">
      <c r="A34" s="7"/>
      <c r="B34" s="52" t="s">
        <v>345</v>
      </c>
      <c r="C34" s="53"/>
      <c r="D34" s="53"/>
      <c r="E34" s="54"/>
      <c r="F34" s="186">
        <v>225810</v>
      </c>
      <c r="G34" s="237"/>
      <c r="H34" s="237"/>
      <c r="I34" s="237"/>
      <c r="J34" s="238"/>
    </row>
    <row r="35" spans="1:10" ht="36" customHeight="1" outlineLevel="1" x14ac:dyDescent="0.25">
      <c r="A35" s="7"/>
      <c r="B35" s="52" t="s">
        <v>346</v>
      </c>
      <c r="C35" s="53"/>
      <c r="D35" s="53"/>
      <c r="E35" s="54"/>
      <c r="F35" s="186">
        <v>243180</v>
      </c>
      <c r="G35" s="237"/>
      <c r="H35" s="237"/>
      <c r="I35" s="237"/>
      <c r="J35" s="238"/>
    </row>
    <row r="36" spans="1:10" ht="36" customHeight="1" outlineLevel="1" x14ac:dyDescent="0.25">
      <c r="A36" s="7"/>
      <c r="B36" s="52" t="s">
        <v>347</v>
      </c>
      <c r="C36" s="53"/>
      <c r="D36" s="53"/>
      <c r="E36" s="54"/>
      <c r="F36" s="186">
        <v>260550</v>
      </c>
      <c r="G36" s="237"/>
      <c r="H36" s="237"/>
      <c r="I36" s="237"/>
      <c r="J36" s="238"/>
    </row>
    <row r="37" spans="1:10" ht="36" customHeight="1" outlineLevel="1" x14ac:dyDescent="0.25">
      <c r="A37" s="7"/>
      <c r="B37" s="52" t="s">
        <v>348</v>
      </c>
      <c r="C37" s="53"/>
      <c r="D37" s="53"/>
      <c r="E37" s="54"/>
      <c r="F37" s="186">
        <v>277920</v>
      </c>
      <c r="G37" s="237"/>
      <c r="H37" s="237"/>
      <c r="I37" s="237"/>
      <c r="J37" s="238"/>
    </row>
    <row r="38" spans="1:10" ht="36" customHeight="1" outlineLevel="1" x14ac:dyDescent="0.25">
      <c r="A38" s="7"/>
      <c r="B38" s="52" t="s">
        <v>349</v>
      </c>
      <c r="C38" s="53"/>
      <c r="D38" s="53"/>
      <c r="E38" s="54"/>
      <c r="F38" s="186">
        <v>295290</v>
      </c>
      <c r="G38" s="237"/>
      <c r="H38" s="237"/>
      <c r="I38" s="237"/>
      <c r="J38" s="238"/>
    </row>
    <row r="39" spans="1:10" ht="36" customHeight="1" outlineLevel="1" x14ac:dyDescent="0.25">
      <c r="A39" s="7"/>
      <c r="B39" s="52" t="s">
        <v>350</v>
      </c>
      <c r="C39" s="53"/>
      <c r="D39" s="53"/>
      <c r="E39" s="54"/>
      <c r="F39" s="186">
        <v>312660</v>
      </c>
      <c r="G39" s="237"/>
      <c r="H39" s="237"/>
      <c r="I39" s="237"/>
      <c r="J39" s="238"/>
    </row>
    <row r="40" spans="1:10" ht="36" customHeight="1" outlineLevel="1" x14ac:dyDescent="0.25">
      <c r="A40" s="7"/>
      <c r="B40" s="52" t="s">
        <v>351</v>
      </c>
      <c r="C40" s="53"/>
      <c r="D40" s="53"/>
      <c r="E40" s="54"/>
      <c r="F40" s="186">
        <v>330030</v>
      </c>
      <c r="G40" s="237"/>
      <c r="H40" s="237"/>
      <c r="I40" s="237"/>
      <c r="J40" s="238"/>
    </row>
    <row r="41" spans="1:10" ht="36" customHeight="1" outlineLevel="1" x14ac:dyDescent="0.25">
      <c r="A41" s="7"/>
      <c r="B41" s="52" t="s">
        <v>352</v>
      </c>
      <c r="C41" s="53"/>
      <c r="D41" s="53"/>
      <c r="E41" s="54"/>
      <c r="F41" s="186">
        <v>347400</v>
      </c>
      <c r="G41" s="237"/>
      <c r="H41" s="237"/>
      <c r="I41" s="237"/>
      <c r="J41" s="238"/>
    </row>
    <row r="42" spans="1:10" ht="36" customHeight="1" outlineLevel="1" x14ac:dyDescent="0.25">
      <c r="A42" s="7"/>
      <c r="B42" s="52" t="s">
        <v>493</v>
      </c>
      <c r="C42" s="53"/>
      <c r="D42" s="53"/>
      <c r="E42" s="54"/>
      <c r="F42" s="186">
        <v>364770</v>
      </c>
      <c r="G42" s="237"/>
      <c r="H42" s="237"/>
      <c r="I42" s="237"/>
      <c r="J42" s="238"/>
    </row>
    <row r="43" spans="1:10" ht="36" customHeight="1" outlineLevel="1" x14ac:dyDescent="0.25">
      <c r="A43" s="7"/>
      <c r="B43" s="52" t="s">
        <v>494</v>
      </c>
      <c r="C43" s="53"/>
      <c r="D43" s="53"/>
      <c r="E43" s="54"/>
      <c r="F43" s="186">
        <v>382140</v>
      </c>
      <c r="G43" s="237"/>
      <c r="H43" s="237"/>
      <c r="I43" s="237"/>
      <c r="J43" s="238"/>
    </row>
    <row r="44" spans="1:10" ht="36" customHeight="1" outlineLevel="1" x14ac:dyDescent="0.25">
      <c r="A44" s="7"/>
      <c r="B44" s="52" t="s">
        <v>495</v>
      </c>
      <c r="C44" s="53"/>
      <c r="D44" s="53"/>
      <c r="E44" s="54"/>
      <c r="F44" s="186">
        <v>399510</v>
      </c>
      <c r="G44" s="237"/>
      <c r="H44" s="237"/>
      <c r="I44" s="237"/>
      <c r="J44" s="238"/>
    </row>
    <row r="45" spans="1:10" ht="36" customHeight="1" outlineLevel="1" x14ac:dyDescent="0.25">
      <c r="A45" s="7"/>
      <c r="B45" s="52" t="s">
        <v>496</v>
      </c>
      <c r="C45" s="53"/>
      <c r="D45" s="53"/>
      <c r="E45" s="54"/>
      <c r="F45" s="186">
        <v>416880</v>
      </c>
      <c r="G45" s="237"/>
      <c r="H45" s="237"/>
      <c r="I45" s="237"/>
      <c r="J45" s="238"/>
    </row>
    <row r="46" spans="1:10" ht="36" customHeight="1" outlineLevel="1" thickBot="1" x14ac:dyDescent="0.3">
      <c r="A46" s="7"/>
      <c r="B46" s="315" t="s">
        <v>497</v>
      </c>
      <c r="C46" s="299"/>
      <c r="D46" s="299"/>
      <c r="E46" s="86"/>
      <c r="F46" s="514">
        <v>434250</v>
      </c>
      <c r="G46" s="503"/>
      <c r="H46" s="503"/>
      <c r="I46" s="503"/>
      <c r="J46" s="504"/>
    </row>
    <row r="47" spans="1:10" ht="30" customHeight="1" thickBot="1" x14ac:dyDescent="0.4">
      <c r="A47" s="361" t="s">
        <v>267</v>
      </c>
      <c r="B47" s="362"/>
      <c r="C47" s="363"/>
      <c r="D47" s="363"/>
      <c r="E47" s="363"/>
      <c r="F47" s="177" t="s">
        <v>267</v>
      </c>
      <c r="G47" s="203"/>
      <c r="H47" s="203"/>
      <c r="I47" s="203"/>
      <c r="J47" s="204"/>
    </row>
    <row r="48" spans="1:10" ht="36" customHeight="1" thickBot="1" x14ac:dyDescent="0.3">
      <c r="A48" s="7" t="s">
        <v>111</v>
      </c>
      <c r="B48" s="30" t="s">
        <v>268</v>
      </c>
      <c r="C48" s="31"/>
      <c r="D48" s="31"/>
      <c r="E48" s="32"/>
      <c r="F48" s="33">
        <f>H48*1.2</f>
        <v>82425.599999999991</v>
      </c>
      <c r="G48" s="33">
        <f>H48*1.1</f>
        <v>75556.800000000003</v>
      </c>
      <c r="H48" s="33">
        <v>68688</v>
      </c>
      <c r="I48" s="33">
        <f>H48*0.75</f>
        <v>51516</v>
      </c>
      <c r="J48" s="33">
        <f>H48*0.5</f>
        <v>34344</v>
      </c>
    </row>
    <row r="49" spans="1:10" ht="34.5" customHeight="1" thickBot="1" x14ac:dyDescent="0.3">
      <c r="A49" s="7"/>
      <c r="B49" s="27"/>
      <c r="C49" s="38"/>
      <c r="D49" s="38"/>
      <c r="E49" s="39"/>
      <c r="F49" s="177" t="s">
        <v>267</v>
      </c>
      <c r="G49" s="203"/>
      <c r="H49" s="203"/>
      <c r="I49" s="203"/>
      <c r="J49" s="204"/>
    </row>
    <row r="50" spans="1:10" ht="36" customHeight="1" thickBot="1" x14ac:dyDescent="0.3">
      <c r="A50" s="7" t="s">
        <v>111</v>
      </c>
      <c r="B50" s="30" t="s">
        <v>269</v>
      </c>
      <c r="C50" s="31"/>
      <c r="D50" s="31"/>
      <c r="E50" s="32"/>
      <c r="F50" s="33">
        <f>H50*1.2</f>
        <v>92707.199999999997</v>
      </c>
      <c r="G50" s="33">
        <f>H50*1.1</f>
        <v>84981.6</v>
      </c>
      <c r="H50" s="33">
        <v>77256</v>
      </c>
      <c r="I50" s="33">
        <f>H50*0.75</f>
        <v>57942</v>
      </c>
      <c r="J50" s="33">
        <f>H50*0.5</f>
        <v>38628</v>
      </c>
    </row>
    <row r="51" spans="1:10" ht="24" customHeight="1" thickBot="1" x14ac:dyDescent="0.3">
      <c r="A51" s="7"/>
      <c r="B51" s="27"/>
      <c r="C51" s="28"/>
      <c r="D51" s="28"/>
      <c r="E51" s="29"/>
      <c r="F51" s="177" t="s">
        <v>267</v>
      </c>
      <c r="G51" s="203"/>
      <c r="H51" s="203"/>
      <c r="I51" s="203"/>
      <c r="J51" s="204"/>
    </row>
    <row r="52" spans="1:10" ht="36" customHeight="1" thickBot="1" x14ac:dyDescent="0.3">
      <c r="A52" s="7" t="s">
        <v>111</v>
      </c>
      <c r="B52" s="52" t="s">
        <v>270</v>
      </c>
      <c r="C52" s="53"/>
      <c r="D52" s="53"/>
      <c r="E52" s="54"/>
      <c r="F52" s="182">
        <v>2016</v>
      </c>
      <c r="G52" s="364"/>
      <c r="H52" s="364"/>
      <c r="I52" s="364"/>
      <c r="J52" s="365"/>
    </row>
    <row r="53" spans="1:10" ht="30" customHeight="1" thickBot="1" x14ac:dyDescent="0.3">
      <c r="A53" s="177"/>
      <c r="B53" s="203"/>
      <c r="C53" s="203"/>
      <c r="D53" s="203"/>
      <c r="E53" s="204"/>
      <c r="F53" s="177" t="s">
        <v>267</v>
      </c>
      <c r="G53" s="203"/>
      <c r="H53" s="203"/>
      <c r="I53" s="203"/>
      <c r="J53" s="204"/>
    </row>
    <row r="54" spans="1:10" ht="36" customHeight="1" thickBot="1" x14ac:dyDescent="0.3">
      <c r="A54" s="7"/>
      <c r="B54" s="61" t="s">
        <v>121</v>
      </c>
      <c r="C54" s="62"/>
      <c r="D54" s="62"/>
      <c r="E54" s="63"/>
      <c r="F54" s="366" t="str">
        <f>"Цена от "&amp;MIN(F55:F79)&amp;" до "&amp;MAX(F55:F79)</f>
        <v>Цена от 17370 до 434250</v>
      </c>
      <c r="G54" s="367"/>
      <c r="H54" s="367"/>
      <c r="I54" s="367"/>
      <c r="J54" s="368"/>
    </row>
    <row r="55" spans="1:10" ht="36" customHeight="1" outlineLevel="1" x14ac:dyDescent="0.25">
      <c r="A55" s="7"/>
      <c r="B55" s="52" t="s">
        <v>498</v>
      </c>
      <c r="C55" s="53"/>
      <c r="D55" s="53"/>
      <c r="E55" s="53"/>
      <c r="F55" s="143">
        <v>17370</v>
      </c>
      <c r="G55" s="144"/>
      <c r="H55" s="144"/>
      <c r="I55" s="144"/>
      <c r="J55" s="145"/>
    </row>
    <row r="56" spans="1:10" ht="36" customHeight="1" outlineLevel="1" x14ac:dyDescent="0.25">
      <c r="A56" s="7"/>
      <c r="B56" s="52" t="s">
        <v>499</v>
      </c>
      <c r="C56" s="53"/>
      <c r="D56" s="53"/>
      <c r="E56" s="53"/>
      <c r="F56" s="58">
        <v>34740</v>
      </c>
      <c r="G56" s="59"/>
      <c r="H56" s="59"/>
      <c r="I56" s="59"/>
      <c r="J56" s="60"/>
    </row>
    <row r="57" spans="1:10" ht="36" customHeight="1" outlineLevel="1" x14ac:dyDescent="0.25">
      <c r="A57" s="7"/>
      <c r="B57" s="52" t="s">
        <v>500</v>
      </c>
      <c r="C57" s="53"/>
      <c r="D57" s="53"/>
      <c r="E57" s="53"/>
      <c r="F57" s="58">
        <v>52110</v>
      </c>
      <c r="G57" s="59"/>
      <c r="H57" s="59"/>
      <c r="I57" s="59"/>
      <c r="J57" s="60"/>
    </row>
    <row r="58" spans="1:10" ht="36" customHeight="1" outlineLevel="1" x14ac:dyDescent="0.25">
      <c r="A58" s="7"/>
      <c r="B58" s="52" t="s">
        <v>501</v>
      </c>
      <c r="C58" s="53"/>
      <c r="D58" s="53"/>
      <c r="E58" s="53"/>
      <c r="F58" s="58">
        <v>69480</v>
      </c>
      <c r="G58" s="59"/>
      <c r="H58" s="59"/>
      <c r="I58" s="59"/>
      <c r="J58" s="60"/>
    </row>
    <row r="59" spans="1:10" ht="36" customHeight="1" outlineLevel="1" x14ac:dyDescent="0.25">
      <c r="A59" s="7"/>
      <c r="B59" s="52" t="s">
        <v>502</v>
      </c>
      <c r="C59" s="53"/>
      <c r="D59" s="53"/>
      <c r="E59" s="53"/>
      <c r="F59" s="58">
        <v>86850</v>
      </c>
      <c r="G59" s="59"/>
      <c r="H59" s="59"/>
      <c r="I59" s="59"/>
      <c r="J59" s="60"/>
    </row>
    <row r="60" spans="1:10" ht="36" customHeight="1" outlineLevel="1" x14ac:dyDescent="0.25">
      <c r="A60" s="7"/>
      <c r="B60" s="52" t="s">
        <v>503</v>
      </c>
      <c r="C60" s="53"/>
      <c r="D60" s="53"/>
      <c r="E60" s="53"/>
      <c r="F60" s="58">
        <v>104220</v>
      </c>
      <c r="G60" s="59"/>
      <c r="H60" s="59"/>
      <c r="I60" s="59"/>
      <c r="J60" s="60"/>
    </row>
    <row r="61" spans="1:10" ht="36" customHeight="1" outlineLevel="1" x14ac:dyDescent="0.25">
      <c r="A61" s="7"/>
      <c r="B61" s="52" t="s">
        <v>504</v>
      </c>
      <c r="C61" s="53"/>
      <c r="D61" s="53"/>
      <c r="E61" s="53"/>
      <c r="F61" s="58">
        <v>121590</v>
      </c>
      <c r="G61" s="59"/>
      <c r="H61" s="59"/>
      <c r="I61" s="59"/>
      <c r="J61" s="60"/>
    </row>
    <row r="62" spans="1:10" ht="36" customHeight="1" outlineLevel="1" x14ac:dyDescent="0.25">
      <c r="A62" s="7"/>
      <c r="B62" s="52" t="s">
        <v>505</v>
      </c>
      <c r="C62" s="53"/>
      <c r="D62" s="53"/>
      <c r="E62" s="53"/>
      <c r="F62" s="58">
        <v>138960</v>
      </c>
      <c r="G62" s="59"/>
      <c r="H62" s="59"/>
      <c r="I62" s="59"/>
      <c r="J62" s="60"/>
    </row>
    <row r="63" spans="1:10" ht="36" customHeight="1" outlineLevel="1" x14ac:dyDescent="0.25">
      <c r="A63" s="7"/>
      <c r="B63" s="52" t="s">
        <v>506</v>
      </c>
      <c r="C63" s="53"/>
      <c r="D63" s="53"/>
      <c r="E63" s="53"/>
      <c r="F63" s="58">
        <v>156330</v>
      </c>
      <c r="G63" s="59"/>
      <c r="H63" s="59"/>
      <c r="I63" s="59"/>
      <c r="J63" s="60"/>
    </row>
    <row r="64" spans="1:10" ht="36" customHeight="1" outlineLevel="1" x14ac:dyDescent="0.25">
      <c r="A64" s="7"/>
      <c r="B64" s="52" t="s">
        <v>507</v>
      </c>
      <c r="C64" s="53"/>
      <c r="D64" s="53"/>
      <c r="E64" s="53"/>
      <c r="F64" s="58">
        <v>173700</v>
      </c>
      <c r="G64" s="59"/>
      <c r="H64" s="59"/>
      <c r="I64" s="59"/>
      <c r="J64" s="60"/>
    </row>
    <row r="65" spans="1:10" ht="36" customHeight="1" outlineLevel="1" x14ac:dyDescent="0.25">
      <c r="A65" s="7"/>
      <c r="B65" s="52" t="s">
        <v>508</v>
      </c>
      <c r="C65" s="53"/>
      <c r="D65" s="53"/>
      <c r="E65" s="53"/>
      <c r="F65" s="58">
        <v>191070</v>
      </c>
      <c r="G65" s="59"/>
      <c r="H65" s="59"/>
      <c r="I65" s="59"/>
      <c r="J65" s="60"/>
    </row>
    <row r="66" spans="1:10" ht="36" customHeight="1" outlineLevel="1" x14ac:dyDescent="0.25">
      <c r="A66" s="7"/>
      <c r="B66" s="52" t="s">
        <v>509</v>
      </c>
      <c r="C66" s="53"/>
      <c r="D66" s="53"/>
      <c r="E66" s="53"/>
      <c r="F66" s="58">
        <v>208440</v>
      </c>
      <c r="G66" s="59"/>
      <c r="H66" s="59"/>
      <c r="I66" s="59"/>
      <c r="J66" s="60"/>
    </row>
    <row r="67" spans="1:10" ht="36" customHeight="1" outlineLevel="1" x14ac:dyDescent="0.25">
      <c r="A67" s="7"/>
      <c r="B67" s="52" t="s">
        <v>510</v>
      </c>
      <c r="C67" s="53"/>
      <c r="D67" s="53"/>
      <c r="E67" s="53"/>
      <c r="F67" s="58">
        <v>225810</v>
      </c>
      <c r="G67" s="59"/>
      <c r="H67" s="59"/>
      <c r="I67" s="59"/>
      <c r="J67" s="60"/>
    </row>
    <row r="68" spans="1:10" ht="36" customHeight="1" outlineLevel="1" x14ac:dyDescent="0.25">
      <c r="A68" s="7"/>
      <c r="B68" s="52" t="s">
        <v>511</v>
      </c>
      <c r="C68" s="53"/>
      <c r="D68" s="53"/>
      <c r="E68" s="53"/>
      <c r="F68" s="58">
        <v>243180</v>
      </c>
      <c r="G68" s="59"/>
      <c r="H68" s="59"/>
      <c r="I68" s="59"/>
      <c r="J68" s="60"/>
    </row>
    <row r="69" spans="1:10" ht="36" customHeight="1" outlineLevel="1" x14ac:dyDescent="0.25">
      <c r="A69" s="7"/>
      <c r="B69" s="52" t="s">
        <v>512</v>
      </c>
      <c r="C69" s="53"/>
      <c r="D69" s="53"/>
      <c r="E69" s="53"/>
      <c r="F69" s="58">
        <v>260550</v>
      </c>
      <c r="G69" s="59"/>
      <c r="H69" s="59"/>
      <c r="I69" s="59"/>
      <c r="J69" s="60"/>
    </row>
    <row r="70" spans="1:10" ht="36" customHeight="1" outlineLevel="1" x14ac:dyDescent="0.25">
      <c r="A70" s="7"/>
      <c r="B70" s="52" t="s">
        <v>513</v>
      </c>
      <c r="C70" s="53"/>
      <c r="D70" s="53"/>
      <c r="E70" s="53"/>
      <c r="F70" s="58">
        <v>277920</v>
      </c>
      <c r="G70" s="59"/>
      <c r="H70" s="59"/>
      <c r="I70" s="59"/>
      <c r="J70" s="60"/>
    </row>
    <row r="71" spans="1:10" ht="36" customHeight="1" outlineLevel="1" x14ac:dyDescent="0.25">
      <c r="A71" s="7"/>
      <c r="B71" s="52" t="s">
        <v>514</v>
      </c>
      <c r="C71" s="53"/>
      <c r="D71" s="53"/>
      <c r="E71" s="53"/>
      <c r="F71" s="58">
        <v>295290</v>
      </c>
      <c r="G71" s="59"/>
      <c r="H71" s="59"/>
      <c r="I71" s="59"/>
      <c r="J71" s="60"/>
    </row>
    <row r="72" spans="1:10" ht="36" customHeight="1" outlineLevel="1" x14ac:dyDescent="0.25">
      <c r="A72" s="7"/>
      <c r="B72" s="52" t="s">
        <v>515</v>
      </c>
      <c r="C72" s="53"/>
      <c r="D72" s="53"/>
      <c r="E72" s="53"/>
      <c r="F72" s="58">
        <v>312660</v>
      </c>
      <c r="G72" s="59"/>
      <c r="H72" s="59"/>
      <c r="I72" s="59"/>
      <c r="J72" s="60"/>
    </row>
    <row r="73" spans="1:10" ht="36" customHeight="1" outlineLevel="1" x14ac:dyDescent="0.25">
      <c r="A73" s="7"/>
      <c r="B73" s="52" t="s">
        <v>516</v>
      </c>
      <c r="C73" s="53"/>
      <c r="D73" s="53"/>
      <c r="E73" s="53"/>
      <c r="F73" s="58">
        <v>330030</v>
      </c>
      <c r="G73" s="59"/>
      <c r="H73" s="59"/>
      <c r="I73" s="59"/>
      <c r="J73" s="60"/>
    </row>
    <row r="74" spans="1:10" ht="36" customHeight="1" outlineLevel="1" x14ac:dyDescent="0.25">
      <c r="A74" s="7"/>
      <c r="B74" s="52" t="s">
        <v>517</v>
      </c>
      <c r="C74" s="53"/>
      <c r="D74" s="53"/>
      <c r="E74" s="53"/>
      <c r="F74" s="58">
        <v>347400</v>
      </c>
      <c r="G74" s="59"/>
      <c r="H74" s="59"/>
      <c r="I74" s="59"/>
      <c r="J74" s="60"/>
    </row>
    <row r="75" spans="1:10" ht="36" customHeight="1" outlineLevel="1" x14ac:dyDescent="0.25">
      <c r="A75" s="7"/>
      <c r="B75" s="52" t="s">
        <v>518</v>
      </c>
      <c r="C75" s="53"/>
      <c r="D75" s="53"/>
      <c r="E75" s="53"/>
      <c r="F75" s="58">
        <v>364770</v>
      </c>
      <c r="G75" s="59"/>
      <c r="H75" s="59"/>
      <c r="I75" s="59"/>
      <c r="J75" s="60"/>
    </row>
    <row r="76" spans="1:10" ht="36" customHeight="1" outlineLevel="1" x14ac:dyDescent="0.25">
      <c r="A76" s="7"/>
      <c r="B76" s="52" t="s">
        <v>519</v>
      </c>
      <c r="C76" s="53"/>
      <c r="D76" s="53"/>
      <c r="E76" s="53"/>
      <c r="F76" s="58">
        <v>382140</v>
      </c>
      <c r="G76" s="59"/>
      <c r="H76" s="59"/>
      <c r="I76" s="59"/>
      <c r="J76" s="60"/>
    </row>
    <row r="77" spans="1:10" ht="36" customHeight="1" outlineLevel="1" x14ac:dyDescent="0.25">
      <c r="A77" s="7"/>
      <c r="B77" s="52" t="s">
        <v>520</v>
      </c>
      <c r="C77" s="53"/>
      <c r="D77" s="53"/>
      <c r="E77" s="53"/>
      <c r="F77" s="58">
        <v>399510</v>
      </c>
      <c r="G77" s="59"/>
      <c r="H77" s="59"/>
      <c r="I77" s="59"/>
      <c r="J77" s="60"/>
    </row>
    <row r="78" spans="1:10" ht="36" customHeight="1" outlineLevel="1" x14ac:dyDescent="0.25">
      <c r="A78" s="7"/>
      <c r="B78" s="52" t="s">
        <v>521</v>
      </c>
      <c r="C78" s="53"/>
      <c r="D78" s="53"/>
      <c r="E78" s="53"/>
      <c r="F78" s="58">
        <v>416880</v>
      </c>
      <c r="G78" s="59"/>
      <c r="H78" s="59"/>
      <c r="I78" s="59"/>
      <c r="J78" s="60"/>
    </row>
    <row r="79" spans="1:10" ht="36" customHeight="1" outlineLevel="1" thickBot="1" x14ac:dyDescent="0.3">
      <c r="A79" s="7"/>
      <c r="B79" s="52" t="s">
        <v>522</v>
      </c>
      <c r="C79" s="53"/>
      <c r="D79" s="53"/>
      <c r="E79" s="53"/>
      <c r="F79" s="369">
        <v>434250</v>
      </c>
      <c r="G79" s="153"/>
      <c r="H79" s="153"/>
      <c r="I79" s="153"/>
      <c r="J79" s="154"/>
    </row>
    <row r="80" spans="1:10" ht="36" customHeight="1" thickBot="1" x14ac:dyDescent="0.3">
      <c r="A80" s="7"/>
      <c r="B80" s="70" t="s">
        <v>142</v>
      </c>
      <c r="C80" s="71"/>
      <c r="D80" s="71"/>
      <c r="E80" s="72"/>
      <c r="F80" s="394" t="str">
        <f>"Цена от "&amp;MIN(F81:F90)&amp;" до "&amp;MAX(F81:F90)</f>
        <v>Цена от 2556 до 17856</v>
      </c>
      <c r="G80" s="395"/>
      <c r="H80" s="395"/>
      <c r="I80" s="395"/>
      <c r="J80" s="396"/>
    </row>
    <row r="81" spans="1:10" ht="36" customHeight="1" x14ac:dyDescent="0.25">
      <c r="A81" s="7"/>
      <c r="B81" s="76" t="s">
        <v>143</v>
      </c>
      <c r="C81" s="77"/>
      <c r="D81" s="77"/>
      <c r="E81" s="54"/>
      <c r="F81" s="189">
        <v>9540</v>
      </c>
      <c r="G81" s="397"/>
      <c r="H81" s="397"/>
      <c r="I81" s="397"/>
      <c r="J81" s="398"/>
    </row>
    <row r="82" spans="1:10" ht="36" customHeight="1" x14ac:dyDescent="0.25">
      <c r="A82" s="7"/>
      <c r="B82" s="76" t="s">
        <v>210</v>
      </c>
      <c r="C82" s="77"/>
      <c r="D82" s="77"/>
      <c r="E82" s="54"/>
      <c r="F82" s="186">
        <v>6372</v>
      </c>
      <c r="G82" s="237"/>
      <c r="H82" s="237"/>
      <c r="I82" s="237"/>
      <c r="J82" s="238"/>
    </row>
    <row r="83" spans="1:10" ht="36" customHeight="1" x14ac:dyDescent="0.25">
      <c r="A83" s="7"/>
      <c r="B83" s="78" t="s">
        <v>145</v>
      </c>
      <c r="C83" s="79"/>
      <c r="D83" s="79"/>
      <c r="E83" s="36"/>
      <c r="F83" s="186">
        <v>17856</v>
      </c>
      <c r="G83" s="237"/>
      <c r="H83" s="237"/>
      <c r="I83" s="237"/>
      <c r="J83" s="238"/>
    </row>
    <row r="84" spans="1:10" ht="36" customHeight="1" x14ac:dyDescent="0.25">
      <c r="A84" s="7"/>
      <c r="B84" s="76" t="s">
        <v>146</v>
      </c>
      <c r="C84" s="77"/>
      <c r="D84" s="77"/>
      <c r="E84" s="54"/>
      <c r="F84" s="186">
        <v>6300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147</v>
      </c>
      <c r="C85" s="77"/>
      <c r="D85" s="77"/>
      <c r="E85" s="54"/>
      <c r="F85" s="186">
        <v>13104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148</v>
      </c>
      <c r="C86" s="77"/>
      <c r="D86" s="77"/>
      <c r="E86" s="54"/>
      <c r="F86" s="186">
        <v>2556</v>
      </c>
      <c r="G86" s="237"/>
      <c r="H86" s="237"/>
      <c r="I86" s="237"/>
      <c r="J86" s="238"/>
    </row>
    <row r="87" spans="1:10" ht="36" customHeight="1" x14ac:dyDescent="0.25">
      <c r="A87" s="7"/>
      <c r="B87" s="76" t="s">
        <v>149</v>
      </c>
      <c r="C87" s="77"/>
      <c r="D87" s="77"/>
      <c r="E87" s="54"/>
      <c r="F87" s="186">
        <v>2556</v>
      </c>
      <c r="G87" s="237"/>
      <c r="H87" s="237"/>
      <c r="I87" s="237"/>
      <c r="J87" s="238"/>
    </row>
    <row r="88" spans="1:10" ht="36" customHeight="1" x14ac:dyDescent="0.25">
      <c r="A88" s="7"/>
      <c r="B88" s="76" t="s">
        <v>150</v>
      </c>
      <c r="C88" s="77"/>
      <c r="D88" s="77"/>
      <c r="E88" s="54"/>
      <c r="F88" s="186">
        <v>5112</v>
      </c>
      <c r="G88" s="237"/>
      <c r="H88" s="237"/>
      <c r="I88" s="237"/>
      <c r="J88" s="238"/>
    </row>
    <row r="89" spans="1:10" ht="36" customHeight="1" x14ac:dyDescent="0.25">
      <c r="A89" s="7"/>
      <c r="B89" s="76" t="s">
        <v>151</v>
      </c>
      <c r="C89" s="77"/>
      <c r="D89" s="77"/>
      <c r="E89" s="54"/>
      <c r="F89" s="186">
        <v>7668</v>
      </c>
      <c r="G89" s="237"/>
      <c r="H89" s="237"/>
      <c r="I89" s="237"/>
      <c r="J89" s="238"/>
    </row>
    <row r="90" spans="1:10" ht="36" customHeight="1" thickBot="1" x14ac:dyDescent="0.3">
      <c r="A90" s="7"/>
      <c r="B90" s="76" t="s">
        <v>152</v>
      </c>
      <c r="C90" s="77"/>
      <c r="D90" s="77"/>
      <c r="E90" s="54"/>
      <c r="F90" s="192">
        <v>12312</v>
      </c>
      <c r="G90" s="493"/>
      <c r="H90" s="493"/>
      <c r="I90" s="493"/>
      <c r="J90" s="494"/>
    </row>
    <row r="91" spans="1:10" ht="21.75" customHeight="1" thickBot="1" x14ac:dyDescent="0.3">
      <c r="A91" s="7"/>
      <c r="B91" s="27"/>
      <c r="C91" s="38"/>
      <c r="D91" s="38"/>
      <c r="E91" s="39"/>
      <c r="F91" s="40" t="s">
        <v>153</v>
      </c>
      <c r="G91" s="41"/>
      <c r="H91" s="41"/>
      <c r="I91" s="41"/>
      <c r="J91" s="42"/>
    </row>
    <row r="92" spans="1:10" ht="36" customHeight="1" thickBot="1" x14ac:dyDescent="0.3">
      <c r="A92" s="7"/>
      <c r="B92" s="76" t="s">
        <v>154</v>
      </c>
      <c r="C92" s="77"/>
      <c r="D92" s="77"/>
      <c r="E92" s="54"/>
      <c r="F92" s="67">
        <v>180</v>
      </c>
      <c r="G92" s="68"/>
      <c r="H92" s="68"/>
      <c r="I92" s="68"/>
      <c r="J92" s="69"/>
    </row>
    <row r="93" spans="1:10" ht="54" customHeight="1" thickBot="1" x14ac:dyDescent="0.3">
      <c r="A93" s="7"/>
      <c r="B93" s="194" t="s">
        <v>211</v>
      </c>
      <c r="C93" s="195"/>
      <c r="D93" s="195"/>
      <c r="E93" s="196"/>
      <c r="F93" s="197" t="str">
        <f>"Цена от "&amp;MIN(F95,F99:F112)&amp;" до "&amp;MAX(F95,F99:F112)</f>
        <v>Цена от 6912 до 589572</v>
      </c>
      <c r="G93" s="232"/>
      <c r="H93" s="232"/>
      <c r="I93" s="232"/>
      <c r="J93" s="233"/>
    </row>
    <row r="94" spans="1:10" ht="24" customHeight="1" thickBot="1" x14ac:dyDescent="0.3">
      <c r="A94" s="7"/>
      <c r="B94" s="27"/>
      <c r="C94" s="38"/>
      <c r="D94" s="38"/>
      <c r="E94" s="39"/>
      <c r="F94" s="177"/>
      <c r="G94" s="203"/>
      <c r="H94" s="203"/>
      <c r="I94" s="203"/>
      <c r="J94" s="204"/>
    </row>
    <row r="95" spans="1:10" ht="36" customHeight="1" x14ac:dyDescent="0.25">
      <c r="A95" s="7"/>
      <c r="B95" s="76" t="s">
        <v>156</v>
      </c>
      <c r="C95" s="77"/>
      <c r="D95" s="77"/>
      <c r="E95" s="54"/>
      <c r="F95" s="182">
        <v>108000</v>
      </c>
      <c r="G95" s="364"/>
      <c r="H95" s="364"/>
      <c r="I95" s="364"/>
      <c r="J95" s="365"/>
    </row>
    <row r="96" spans="1:10" ht="36" customHeight="1" x14ac:dyDescent="0.25">
      <c r="A96" s="7"/>
      <c r="B96" s="84" t="s">
        <v>157</v>
      </c>
      <c r="C96" s="85"/>
      <c r="D96" s="85"/>
      <c r="E96" s="86"/>
      <c r="F96" s="186">
        <v>10800</v>
      </c>
      <c r="G96" s="237"/>
      <c r="H96" s="237"/>
      <c r="I96" s="237"/>
      <c r="J96" s="238"/>
    </row>
    <row r="97" spans="1:10" ht="36" customHeight="1" thickBot="1" x14ac:dyDescent="0.3">
      <c r="A97" s="7"/>
      <c r="B97" s="84" t="s">
        <v>158</v>
      </c>
      <c r="C97" s="85"/>
      <c r="D97" s="85"/>
      <c r="E97" s="86"/>
      <c r="F97" s="184">
        <v>27000</v>
      </c>
      <c r="G97" s="378"/>
      <c r="H97" s="378"/>
      <c r="I97" s="378"/>
      <c r="J97" s="379"/>
    </row>
    <row r="98" spans="1:10" ht="24" customHeight="1" thickBot="1" x14ac:dyDescent="0.3">
      <c r="A98" s="7"/>
      <c r="B98" s="137"/>
      <c r="C98" s="138"/>
      <c r="D98" s="138"/>
      <c r="E98" s="139"/>
      <c r="F98" s="177"/>
      <c r="G98" s="203"/>
      <c r="H98" s="203"/>
      <c r="I98" s="203"/>
      <c r="J98" s="204"/>
    </row>
    <row r="99" spans="1:10" ht="36" customHeight="1" x14ac:dyDescent="0.25">
      <c r="A99" s="7" t="s">
        <v>111</v>
      </c>
      <c r="B99" s="470" t="s">
        <v>159</v>
      </c>
      <c r="C99" s="471"/>
      <c r="D99" s="471"/>
      <c r="E99" s="472"/>
      <c r="F99" s="182">
        <v>110358</v>
      </c>
      <c r="G99" s="364"/>
      <c r="H99" s="364"/>
      <c r="I99" s="364"/>
      <c r="J99" s="365"/>
    </row>
    <row r="100" spans="1:10" ht="36" customHeight="1" x14ac:dyDescent="0.25">
      <c r="A100" s="7" t="s">
        <v>111</v>
      </c>
      <c r="B100" s="323" t="s">
        <v>160</v>
      </c>
      <c r="C100" s="324"/>
      <c r="D100" s="324"/>
      <c r="E100" s="399"/>
      <c r="F100" s="186">
        <v>25452</v>
      </c>
      <c r="G100" s="237"/>
      <c r="H100" s="237"/>
      <c r="I100" s="237"/>
      <c r="J100" s="238"/>
    </row>
    <row r="101" spans="1:10" ht="36" customHeight="1" x14ac:dyDescent="0.25">
      <c r="A101" s="7"/>
      <c r="B101" s="323" t="s">
        <v>312</v>
      </c>
      <c r="C101" s="324"/>
      <c r="D101" s="324"/>
      <c r="E101" s="399"/>
      <c r="F101" s="186">
        <v>589572</v>
      </c>
      <c r="G101" s="237"/>
      <c r="H101" s="237"/>
      <c r="I101" s="237"/>
      <c r="J101" s="238"/>
    </row>
    <row r="102" spans="1:10" ht="36" customHeight="1" x14ac:dyDescent="0.25">
      <c r="A102" s="7" t="s">
        <v>111</v>
      </c>
      <c r="B102" s="323" t="s">
        <v>161</v>
      </c>
      <c r="C102" s="324"/>
      <c r="D102" s="324"/>
      <c r="E102" s="399"/>
      <c r="F102" s="186">
        <v>76248</v>
      </c>
      <c r="G102" s="237"/>
      <c r="H102" s="237"/>
      <c r="I102" s="237"/>
      <c r="J102" s="238"/>
    </row>
    <row r="103" spans="1:10" ht="36" customHeight="1" x14ac:dyDescent="0.25">
      <c r="A103" s="7" t="s">
        <v>111</v>
      </c>
      <c r="B103" s="323" t="s">
        <v>162</v>
      </c>
      <c r="C103" s="324"/>
      <c r="D103" s="324"/>
      <c r="E103" s="399"/>
      <c r="F103" s="186">
        <v>100008</v>
      </c>
      <c r="G103" s="237"/>
      <c r="H103" s="237"/>
      <c r="I103" s="237"/>
      <c r="J103" s="238"/>
    </row>
    <row r="104" spans="1:10" ht="36" customHeight="1" x14ac:dyDescent="0.25">
      <c r="A104" s="7" t="s">
        <v>111</v>
      </c>
      <c r="B104" s="323" t="s">
        <v>163</v>
      </c>
      <c r="C104" s="324"/>
      <c r="D104" s="324"/>
      <c r="E104" s="399"/>
      <c r="F104" s="186">
        <v>120009.59999999999</v>
      </c>
      <c r="G104" s="237"/>
      <c r="H104" s="237"/>
      <c r="I104" s="237"/>
      <c r="J104" s="238"/>
    </row>
    <row r="105" spans="1:10" ht="36" customHeight="1" x14ac:dyDescent="0.25">
      <c r="A105" s="7" t="s">
        <v>111</v>
      </c>
      <c r="B105" s="323" t="s">
        <v>164</v>
      </c>
      <c r="C105" s="324"/>
      <c r="D105" s="324"/>
      <c r="E105" s="399"/>
      <c r="F105" s="186">
        <v>33588</v>
      </c>
      <c r="G105" s="237"/>
      <c r="H105" s="237"/>
      <c r="I105" s="237"/>
      <c r="J105" s="238"/>
    </row>
    <row r="106" spans="1:10" ht="36" customHeight="1" x14ac:dyDescent="0.25">
      <c r="A106" s="7" t="s">
        <v>111</v>
      </c>
      <c r="B106" s="323" t="s">
        <v>165</v>
      </c>
      <c r="C106" s="324"/>
      <c r="D106" s="324"/>
      <c r="E106" s="399"/>
      <c r="F106" s="186">
        <v>44388</v>
      </c>
      <c r="G106" s="237"/>
      <c r="H106" s="237"/>
      <c r="I106" s="237"/>
      <c r="J106" s="238"/>
    </row>
    <row r="107" spans="1:10" ht="36" customHeight="1" x14ac:dyDescent="0.25">
      <c r="A107" s="7" t="s">
        <v>111</v>
      </c>
      <c r="B107" s="323" t="s">
        <v>166</v>
      </c>
      <c r="C107" s="324"/>
      <c r="D107" s="324"/>
      <c r="E107" s="399"/>
      <c r="F107" s="186">
        <v>85680</v>
      </c>
      <c r="G107" s="237"/>
      <c r="H107" s="237"/>
      <c r="I107" s="237"/>
      <c r="J107" s="238"/>
    </row>
    <row r="108" spans="1:10" ht="36" customHeight="1" x14ac:dyDescent="0.25">
      <c r="A108" s="7"/>
      <c r="B108" s="323" t="s">
        <v>167</v>
      </c>
      <c r="C108" s="324"/>
      <c r="D108" s="324"/>
      <c r="E108" s="399"/>
      <c r="F108" s="186">
        <v>180090</v>
      </c>
      <c r="G108" s="237"/>
      <c r="H108" s="237"/>
      <c r="I108" s="237"/>
      <c r="J108" s="238"/>
    </row>
    <row r="109" spans="1:10" ht="36" customHeight="1" x14ac:dyDescent="0.25">
      <c r="A109" s="7" t="s">
        <v>111</v>
      </c>
      <c r="B109" s="323" t="s">
        <v>168</v>
      </c>
      <c r="C109" s="324"/>
      <c r="D109" s="324"/>
      <c r="E109" s="399"/>
      <c r="F109" s="186">
        <v>6912</v>
      </c>
      <c r="G109" s="237"/>
      <c r="H109" s="237"/>
      <c r="I109" s="237"/>
      <c r="J109" s="238"/>
    </row>
    <row r="110" spans="1:10" ht="36" customHeight="1" x14ac:dyDescent="0.25">
      <c r="B110" s="323" t="s">
        <v>169</v>
      </c>
      <c r="C110" s="324"/>
      <c r="D110" s="324"/>
      <c r="E110" s="399"/>
      <c r="F110" s="186">
        <v>122202</v>
      </c>
      <c r="G110" s="237"/>
      <c r="H110" s="237"/>
      <c r="I110" s="237"/>
      <c r="J110" s="238"/>
    </row>
    <row r="111" spans="1:10" ht="36" customHeight="1" x14ac:dyDescent="0.25">
      <c r="B111" s="323" t="s">
        <v>170</v>
      </c>
      <c r="C111" s="324"/>
      <c r="D111" s="324"/>
      <c r="E111" s="399"/>
      <c r="F111" s="186">
        <v>81576</v>
      </c>
      <c r="G111" s="237"/>
      <c r="H111" s="237"/>
      <c r="I111" s="237"/>
      <c r="J111" s="238"/>
    </row>
    <row r="112" spans="1:10" ht="36" customHeight="1" x14ac:dyDescent="0.25">
      <c r="A112" s="7" t="s">
        <v>111</v>
      </c>
      <c r="B112" s="323" t="s">
        <v>172</v>
      </c>
      <c r="C112" s="324"/>
      <c r="D112" s="324"/>
      <c r="E112" s="399"/>
      <c r="F112" s="186">
        <v>35352</v>
      </c>
      <c r="G112" s="237"/>
      <c r="H112" s="237"/>
      <c r="I112" s="237"/>
      <c r="J112" s="238"/>
    </row>
    <row r="113" spans="1:10" ht="37.5" customHeight="1" x14ac:dyDescent="0.25">
      <c r="A113" s="7"/>
      <c r="B113" s="76" t="s">
        <v>173</v>
      </c>
      <c r="C113" s="77"/>
      <c r="D113" s="77"/>
      <c r="E113" s="54"/>
      <c r="F113" s="186">
        <v>11916</v>
      </c>
      <c r="G113" s="237"/>
      <c r="H113" s="237"/>
      <c r="I113" s="237"/>
      <c r="J113" s="238"/>
    </row>
    <row r="114" spans="1:10" ht="36" customHeight="1" x14ac:dyDescent="0.25">
      <c r="A114" s="7"/>
      <c r="B114" s="76" t="s">
        <v>174</v>
      </c>
      <c r="C114" s="77"/>
      <c r="D114" s="77"/>
      <c r="E114" s="54"/>
      <c r="F114" s="186">
        <v>113670</v>
      </c>
      <c r="G114" s="237"/>
      <c r="H114" s="237"/>
      <c r="I114" s="237"/>
      <c r="J114" s="238"/>
    </row>
    <row r="115" spans="1:10" ht="36" customHeight="1" x14ac:dyDescent="0.25">
      <c r="A115" s="7"/>
      <c r="B115" s="76" t="s">
        <v>175</v>
      </c>
      <c r="C115" s="77"/>
      <c r="D115" s="77"/>
      <c r="E115" s="53"/>
      <c r="F115" s="237">
        <v>70650</v>
      </c>
      <c r="G115" s="237"/>
      <c r="H115" s="237"/>
      <c r="I115" s="237"/>
      <c r="J115" s="238"/>
    </row>
    <row r="116" spans="1:10" ht="36" customHeight="1" x14ac:dyDescent="0.25">
      <c r="A116" s="7" t="s">
        <v>113</v>
      </c>
      <c r="B116" s="323" t="s">
        <v>176</v>
      </c>
      <c r="C116" s="324"/>
      <c r="D116" s="324"/>
      <c r="E116" s="399"/>
      <c r="F116" s="186">
        <v>276480</v>
      </c>
      <c r="G116" s="237"/>
      <c r="H116" s="237"/>
      <c r="I116" s="237"/>
      <c r="J116" s="238"/>
    </row>
    <row r="117" spans="1:10" ht="36" customHeight="1" x14ac:dyDescent="0.25">
      <c r="A117" s="7" t="s">
        <v>113</v>
      </c>
      <c r="B117" s="76" t="s">
        <v>177</v>
      </c>
      <c r="C117" s="77"/>
      <c r="D117" s="77"/>
      <c r="E117" s="54"/>
      <c r="F117" s="186">
        <v>64080</v>
      </c>
      <c r="G117" s="237"/>
      <c r="H117" s="237"/>
      <c r="I117" s="237"/>
      <c r="J117" s="238"/>
    </row>
    <row r="118" spans="1:10" ht="36" customHeight="1" x14ac:dyDescent="0.25">
      <c r="A118" s="7" t="s">
        <v>113</v>
      </c>
      <c r="B118" s="76" t="s">
        <v>178</v>
      </c>
      <c r="C118" s="77"/>
      <c r="D118" s="77"/>
      <c r="E118" s="54"/>
      <c r="F118" s="186">
        <v>190800</v>
      </c>
      <c r="G118" s="237"/>
      <c r="H118" s="237"/>
      <c r="I118" s="237"/>
      <c r="J118" s="238"/>
    </row>
    <row r="119" spans="1:10" ht="36" customHeight="1" x14ac:dyDescent="0.25">
      <c r="A119" s="7" t="s">
        <v>113</v>
      </c>
      <c r="B119" s="76" t="s">
        <v>179</v>
      </c>
      <c r="C119" s="77"/>
      <c r="D119" s="77"/>
      <c r="E119" s="54"/>
      <c r="F119" s="186">
        <v>250560</v>
      </c>
      <c r="G119" s="237"/>
      <c r="H119" s="237"/>
      <c r="I119" s="237"/>
      <c r="J119" s="238"/>
    </row>
    <row r="120" spans="1:10" ht="36" customHeight="1" x14ac:dyDescent="0.25">
      <c r="A120" s="7" t="s">
        <v>113</v>
      </c>
      <c r="B120" s="76" t="s">
        <v>180</v>
      </c>
      <c r="C120" s="77"/>
      <c r="D120" s="77"/>
      <c r="E120" s="54"/>
      <c r="F120" s="186">
        <v>300672</v>
      </c>
      <c r="G120" s="237"/>
      <c r="H120" s="237"/>
      <c r="I120" s="237"/>
      <c r="J120" s="238"/>
    </row>
    <row r="121" spans="1:10" ht="36" customHeight="1" x14ac:dyDescent="0.25">
      <c r="A121" s="7" t="s">
        <v>113</v>
      </c>
      <c r="B121" s="76" t="s">
        <v>181</v>
      </c>
      <c r="C121" s="77"/>
      <c r="D121" s="77"/>
      <c r="E121" s="54"/>
      <c r="F121" s="186">
        <v>84240</v>
      </c>
      <c r="G121" s="237"/>
      <c r="H121" s="237"/>
      <c r="I121" s="237"/>
      <c r="J121" s="238"/>
    </row>
    <row r="122" spans="1:10" ht="36" customHeight="1" x14ac:dyDescent="0.25">
      <c r="A122" s="7" t="s">
        <v>113</v>
      </c>
      <c r="B122" s="76" t="s">
        <v>182</v>
      </c>
      <c r="C122" s="77"/>
      <c r="D122" s="77"/>
      <c r="E122" s="54"/>
      <c r="F122" s="186">
        <v>111600</v>
      </c>
      <c r="G122" s="237"/>
      <c r="H122" s="237"/>
      <c r="I122" s="237"/>
      <c r="J122" s="238"/>
    </row>
    <row r="123" spans="1:10" ht="36" customHeight="1" x14ac:dyDescent="0.25">
      <c r="A123" s="7" t="s">
        <v>113</v>
      </c>
      <c r="B123" s="323" t="s">
        <v>183</v>
      </c>
      <c r="C123" s="324"/>
      <c r="D123" s="324"/>
      <c r="E123" s="399"/>
      <c r="F123" s="186">
        <v>214560</v>
      </c>
      <c r="G123" s="237"/>
      <c r="H123" s="237"/>
      <c r="I123" s="237"/>
      <c r="J123" s="238"/>
    </row>
    <row r="124" spans="1:10" ht="36" customHeight="1" x14ac:dyDescent="0.25">
      <c r="A124" s="7" t="s">
        <v>113</v>
      </c>
      <c r="B124" s="323" t="s">
        <v>184</v>
      </c>
      <c r="C124" s="324"/>
      <c r="D124" s="324"/>
      <c r="E124" s="399"/>
      <c r="F124" s="186">
        <v>17280</v>
      </c>
      <c r="G124" s="237"/>
      <c r="H124" s="237"/>
      <c r="I124" s="237"/>
      <c r="J124" s="238"/>
    </row>
    <row r="125" spans="1:10" ht="36" customHeight="1" thickBot="1" x14ac:dyDescent="0.3">
      <c r="A125" s="7" t="s">
        <v>113</v>
      </c>
      <c r="B125" s="499" t="s">
        <v>186</v>
      </c>
      <c r="C125" s="500"/>
      <c r="D125" s="500"/>
      <c r="E125" s="501"/>
      <c r="F125" s="186">
        <v>88560</v>
      </c>
      <c r="G125" s="237"/>
      <c r="H125" s="237"/>
      <c r="I125" s="237"/>
      <c r="J125" s="238"/>
    </row>
    <row r="126" spans="1:10" ht="22.5" customHeight="1" x14ac:dyDescent="0.25">
      <c r="A126" s="7" t="s">
        <v>111</v>
      </c>
      <c r="B126" s="515" t="s">
        <v>188</v>
      </c>
      <c r="C126" s="516"/>
      <c r="D126" s="516"/>
      <c r="E126" s="516"/>
      <c r="F126" s="516"/>
      <c r="G126" s="516"/>
      <c r="H126" s="516"/>
      <c r="I126" s="516"/>
      <c r="J126" s="517"/>
    </row>
    <row r="127" spans="1:10" ht="36" customHeight="1" thickBot="1" x14ac:dyDescent="0.3">
      <c r="A127" s="7"/>
      <c r="B127" s="52" t="s">
        <v>171</v>
      </c>
      <c r="C127" s="96"/>
      <c r="D127" s="96"/>
      <c r="E127" s="97"/>
      <c r="F127" s="192">
        <v>40</v>
      </c>
      <c r="G127" s="493"/>
      <c r="H127" s="493"/>
      <c r="I127" s="493"/>
      <c r="J127" s="494"/>
    </row>
    <row r="128" spans="1:10" ht="36" customHeight="1" thickBot="1" x14ac:dyDescent="0.3">
      <c r="A128" s="7"/>
      <c r="B128" s="98" t="s">
        <v>187</v>
      </c>
      <c r="C128" s="99"/>
      <c r="D128" s="99"/>
      <c r="E128" s="100"/>
      <c r="F128" s="370"/>
      <c r="G128" s="371"/>
      <c r="H128" s="371"/>
      <c r="I128" s="371"/>
      <c r="J128" s="372"/>
    </row>
    <row r="129" spans="1:10" ht="36" customHeight="1" thickBot="1" x14ac:dyDescent="0.3">
      <c r="A129" s="7"/>
      <c r="B129" s="104" t="s">
        <v>188</v>
      </c>
      <c r="C129" s="105"/>
      <c r="D129" s="105"/>
      <c r="E129" s="105"/>
      <c r="F129" s="105"/>
      <c r="G129" s="105"/>
      <c r="H129" s="105"/>
      <c r="I129" s="105"/>
      <c r="J129" s="106"/>
    </row>
    <row r="130" spans="1:10" ht="36" customHeight="1" x14ac:dyDescent="0.25">
      <c r="A130" s="7"/>
      <c r="B130" s="107" t="s">
        <v>189</v>
      </c>
      <c r="C130" s="108"/>
      <c r="D130" s="108"/>
      <c r="E130" s="109"/>
      <c r="F130" s="182">
        <v>60</v>
      </c>
      <c r="G130" s="364"/>
      <c r="H130" s="364"/>
      <c r="I130" s="364"/>
      <c r="J130" s="365"/>
    </row>
    <row r="131" spans="1:10" ht="36" customHeight="1" x14ac:dyDescent="0.25">
      <c r="A131" s="7"/>
      <c r="B131" s="76" t="s">
        <v>190</v>
      </c>
      <c r="C131" s="77"/>
      <c r="D131" s="77"/>
      <c r="E131" s="54"/>
      <c r="F131" s="186">
        <v>99</v>
      </c>
      <c r="G131" s="237"/>
      <c r="H131" s="237"/>
      <c r="I131" s="237"/>
      <c r="J131" s="238"/>
    </row>
    <row r="132" spans="1:10" ht="36" customHeight="1" thickBot="1" x14ac:dyDescent="0.3">
      <c r="A132" s="7"/>
      <c r="B132" s="76" t="s">
        <v>191</v>
      </c>
      <c r="C132" s="77"/>
      <c r="D132" s="77"/>
      <c r="E132" s="54"/>
      <c r="F132" s="192">
        <v>150</v>
      </c>
      <c r="G132" s="493"/>
      <c r="H132" s="493"/>
      <c r="I132" s="493"/>
      <c r="J132" s="494"/>
    </row>
    <row r="133" spans="1:10" ht="36" customHeight="1" thickBot="1" x14ac:dyDescent="0.3">
      <c r="A133" s="7"/>
      <c r="B133" s="18" t="s">
        <v>192</v>
      </c>
      <c r="C133" s="19"/>
      <c r="D133" s="19"/>
      <c r="E133" s="20"/>
      <c r="F133" s="518"/>
      <c r="G133" s="519"/>
      <c r="H133" s="519"/>
      <c r="I133" s="519"/>
      <c r="J133" s="520"/>
    </row>
    <row r="134" spans="1:10" ht="36" customHeight="1" x14ac:dyDescent="0.25">
      <c r="A134" s="7" t="s">
        <v>111</v>
      </c>
      <c r="B134" s="323" t="s">
        <v>252</v>
      </c>
      <c r="C134" s="324"/>
      <c r="D134" s="324"/>
      <c r="E134" s="399"/>
      <c r="F134" s="186">
        <v>70020</v>
      </c>
      <c r="G134" s="237"/>
      <c r="H134" s="237"/>
      <c r="I134" s="237"/>
      <c r="J134" s="238"/>
    </row>
    <row r="135" spans="1:10" ht="36" customHeight="1" x14ac:dyDescent="0.25">
      <c r="A135" s="7" t="s">
        <v>111</v>
      </c>
      <c r="B135" s="323" t="s">
        <v>313</v>
      </c>
      <c r="C135" s="324"/>
      <c r="D135" s="324"/>
      <c r="E135" s="399"/>
      <c r="F135" s="186">
        <v>43488</v>
      </c>
      <c r="G135" s="237"/>
      <c r="H135" s="237"/>
      <c r="I135" s="237"/>
      <c r="J135" s="238"/>
    </row>
    <row r="136" spans="1:10" ht="36" customHeight="1" x14ac:dyDescent="0.25">
      <c r="A136" s="7" t="s">
        <v>113</v>
      </c>
      <c r="B136" s="76" t="s">
        <v>314</v>
      </c>
      <c r="C136" s="77"/>
      <c r="D136" s="77"/>
      <c r="E136" s="54"/>
      <c r="F136" s="186">
        <v>175680</v>
      </c>
      <c r="G136" s="237"/>
      <c r="H136" s="237"/>
      <c r="I136" s="237"/>
      <c r="J136" s="238"/>
    </row>
    <row r="137" spans="1:10" ht="36" customHeight="1" x14ac:dyDescent="0.25">
      <c r="A137" s="7" t="s">
        <v>113</v>
      </c>
      <c r="B137" s="76" t="s">
        <v>315</v>
      </c>
      <c r="C137" s="77"/>
      <c r="D137" s="77"/>
      <c r="E137" s="54"/>
      <c r="F137" s="186">
        <v>108720</v>
      </c>
      <c r="G137" s="237"/>
      <c r="H137" s="237"/>
      <c r="I137" s="237"/>
      <c r="J137" s="238"/>
    </row>
    <row r="138" spans="1:10" ht="36" customHeight="1" thickBot="1" x14ac:dyDescent="0.3">
      <c r="A138" s="7"/>
      <c r="B138" s="76" t="s">
        <v>199</v>
      </c>
      <c r="C138" s="77"/>
      <c r="D138" s="77"/>
      <c r="E138" s="54"/>
      <c r="F138" s="184">
        <v>47412</v>
      </c>
      <c r="G138" s="378"/>
      <c r="H138" s="378"/>
      <c r="I138" s="378"/>
      <c r="J138" s="379"/>
    </row>
    <row r="139" spans="1:10" ht="54" customHeight="1" thickBot="1" x14ac:dyDescent="0.3">
      <c r="A139" s="7"/>
      <c r="B139" s="330" t="s">
        <v>200</v>
      </c>
      <c r="C139" s="331"/>
      <c r="D139" s="331"/>
      <c r="E139" s="332"/>
      <c r="F139" s="202"/>
      <c r="G139" s="297"/>
      <c r="H139" s="297"/>
      <c r="I139" s="297"/>
      <c r="J139" s="298"/>
    </row>
    <row r="140" spans="1:10" ht="28.5" customHeight="1" thickBot="1" x14ac:dyDescent="0.3">
      <c r="A140" s="7"/>
      <c r="B140" s="327" t="s">
        <v>188</v>
      </c>
      <c r="C140" s="328"/>
      <c r="D140" s="328"/>
      <c r="E140" s="328"/>
      <c r="F140" s="328"/>
      <c r="G140" s="328"/>
      <c r="H140" s="328"/>
      <c r="I140" s="328"/>
      <c r="J140" s="329"/>
    </row>
    <row r="141" spans="1:10" ht="28.5" customHeight="1" x14ac:dyDescent="0.25">
      <c r="A141" s="7"/>
      <c r="B141" s="78" t="s">
        <v>201</v>
      </c>
      <c r="C141" s="79"/>
      <c r="D141" s="79"/>
      <c r="E141" s="36"/>
      <c r="F141" s="80">
        <v>150</v>
      </c>
      <c r="G141" s="81"/>
      <c r="H141" s="81"/>
      <c r="I141" s="81"/>
      <c r="J141" s="82"/>
    </row>
    <row r="142" spans="1:10" ht="28.5" customHeight="1" x14ac:dyDescent="0.25">
      <c r="A142" s="7"/>
      <c r="B142" s="76" t="s">
        <v>202</v>
      </c>
      <c r="C142" s="77"/>
      <c r="D142" s="77"/>
      <c r="E142" s="54"/>
      <c r="F142" s="67">
        <v>60</v>
      </c>
      <c r="G142" s="68"/>
      <c r="H142" s="68"/>
      <c r="I142" s="68"/>
      <c r="J142" s="69"/>
    </row>
    <row r="143" spans="1:10" ht="28.5" customHeight="1" x14ac:dyDescent="0.25">
      <c r="A143" s="7"/>
      <c r="B143" s="76" t="s">
        <v>203</v>
      </c>
      <c r="C143" s="77"/>
      <c r="D143" s="77"/>
      <c r="E143" s="54"/>
      <c r="F143" s="67">
        <v>60</v>
      </c>
      <c r="G143" s="68"/>
      <c r="H143" s="68"/>
      <c r="I143" s="68"/>
      <c r="J143" s="69"/>
    </row>
    <row r="144" spans="1:10" ht="28.5" customHeight="1" x14ac:dyDescent="0.25">
      <c r="A144" s="7"/>
      <c r="B144" s="76" t="s">
        <v>204</v>
      </c>
      <c r="C144" s="77"/>
      <c r="D144" s="77"/>
      <c r="E144" s="54"/>
      <c r="F144" s="80">
        <v>150</v>
      </c>
      <c r="G144" s="81"/>
      <c r="H144" s="81"/>
      <c r="I144" s="81"/>
      <c r="J144" s="82"/>
    </row>
    <row r="145" spans="1:10" ht="28.5" customHeight="1" thickBot="1" x14ac:dyDescent="0.3">
      <c r="A145" s="7"/>
      <c r="B145" s="76" t="s">
        <v>205</v>
      </c>
      <c r="C145" s="77"/>
      <c r="D145" s="77"/>
      <c r="E145" s="54"/>
      <c r="F145" s="80">
        <v>150</v>
      </c>
      <c r="G145" s="81"/>
      <c r="H145" s="81"/>
      <c r="I145" s="81"/>
      <c r="J145" s="82"/>
    </row>
    <row r="146" spans="1:10" ht="24" customHeight="1" thickBot="1" x14ac:dyDescent="0.3">
      <c r="A146" s="7"/>
      <c r="B146" s="27"/>
      <c r="C146" s="38"/>
      <c r="D146" s="38"/>
      <c r="E146" s="39"/>
      <c r="F146" s="177"/>
      <c r="G146" s="203"/>
      <c r="H146" s="203"/>
      <c r="I146" s="203"/>
      <c r="J146" s="204"/>
    </row>
    <row r="147" spans="1:10" ht="21" customHeight="1" x14ac:dyDescent="0.25">
      <c r="A147" s="7"/>
      <c r="B147" s="121"/>
      <c r="C147" s="122"/>
      <c r="D147" s="122"/>
      <c r="E147" s="122"/>
      <c r="F147" s="123"/>
      <c r="G147" s="123"/>
      <c r="H147" s="123"/>
      <c r="I147" s="123"/>
      <c r="J147" s="123"/>
    </row>
    <row r="148" spans="1:10" ht="67.5" customHeight="1" x14ac:dyDescent="0.25">
      <c r="A148" s="7"/>
      <c r="B148" s="124" t="s">
        <v>319</v>
      </c>
      <c r="C148" s="124"/>
      <c r="D148" s="124"/>
      <c r="E148" s="124"/>
      <c r="F148" s="124"/>
      <c r="G148" s="124"/>
      <c r="H148" s="124"/>
      <c r="I148" s="124"/>
      <c r="J148" s="124"/>
    </row>
    <row r="149" spans="1:10" ht="21" x14ac:dyDescent="0.25">
      <c r="A149" s="7" t="s">
        <v>113</v>
      </c>
      <c r="B149" s="126" t="s">
        <v>208</v>
      </c>
      <c r="C149" s="126"/>
      <c r="D149" s="126"/>
      <c r="E149" s="126"/>
      <c r="F149" s="126"/>
      <c r="G149" s="126"/>
      <c r="H149" s="126"/>
      <c r="I149" s="126"/>
      <c r="J149" s="126"/>
    </row>
    <row r="150" spans="1:10" s="172" customFormat="1" ht="20.100000000000001" customHeight="1" x14ac:dyDescent="0.25">
      <c r="B150" s="388"/>
      <c r="F150" s="389"/>
      <c r="G150" s="389"/>
      <c r="H150" s="389"/>
      <c r="I150" s="389"/>
      <c r="J150" s="389"/>
    </row>
    <row r="151" spans="1:10" s="239" customFormat="1" ht="36" customHeight="1" thickBot="1" x14ac:dyDescent="0.3">
      <c r="B151" s="240" t="s">
        <v>242</v>
      </c>
      <c r="C151" s="240"/>
      <c r="D151" s="240"/>
      <c r="E151" s="240"/>
      <c r="F151" s="240"/>
      <c r="G151" s="240"/>
      <c r="H151" s="240"/>
      <c r="I151" s="240"/>
    </row>
    <row r="152" spans="1:10" s="129" customFormat="1" ht="36" customHeight="1" thickBot="1" x14ac:dyDescent="0.3">
      <c r="B152" s="241" t="s">
        <v>243</v>
      </c>
      <c r="C152" s="242"/>
      <c r="D152" s="242"/>
      <c r="E152" s="242"/>
      <c r="F152" s="242"/>
      <c r="G152" s="242"/>
      <c r="H152" s="242"/>
      <c r="I152" s="243"/>
    </row>
    <row r="153" spans="1:10" ht="84" customHeight="1" thickBot="1" x14ac:dyDescent="0.3">
      <c r="B153" s="244" t="s">
        <v>244</v>
      </c>
      <c r="C153" s="245"/>
      <c r="D153" s="246" t="s">
        <v>245</v>
      </c>
      <c r="E153" s="247"/>
      <c r="F153" s="248"/>
      <c r="G153" s="247" t="s">
        <v>246</v>
      </c>
      <c r="H153" s="247"/>
      <c r="I153" s="248"/>
      <c r="J153" s="9"/>
    </row>
    <row r="154" spans="1:10" ht="36" customHeight="1" x14ac:dyDescent="0.25">
      <c r="B154" s="249" t="s">
        <v>247</v>
      </c>
      <c r="C154" s="250"/>
      <c r="D154" s="251" t="s">
        <v>248</v>
      </c>
      <c r="E154" s="251"/>
      <c r="F154" s="251"/>
      <c r="G154" s="252">
        <v>2343</v>
      </c>
      <c r="H154" s="251"/>
      <c r="I154" s="253"/>
      <c r="J154" s="9"/>
    </row>
    <row r="155" spans="1:10" ht="36" customHeight="1" x14ac:dyDescent="0.25">
      <c r="B155" s="254" t="s">
        <v>249</v>
      </c>
      <c r="C155" s="255"/>
      <c r="D155" s="256"/>
      <c r="E155" s="256"/>
      <c r="F155" s="256"/>
      <c r="G155" s="257">
        <v>1701</v>
      </c>
      <c r="H155" s="256"/>
      <c r="I155" s="258"/>
      <c r="J155" s="9"/>
    </row>
    <row r="156" spans="1:10" ht="36" customHeight="1" x14ac:dyDescent="0.25">
      <c r="B156" s="254" t="s">
        <v>250</v>
      </c>
      <c r="C156" s="255"/>
      <c r="D156" s="256"/>
      <c r="E156" s="256"/>
      <c r="F156" s="256"/>
      <c r="G156" s="257">
        <v>1542</v>
      </c>
      <c r="H156" s="256"/>
      <c r="I156" s="258"/>
      <c r="J156" s="9"/>
    </row>
    <row r="157" spans="1:10" ht="54" customHeight="1" x14ac:dyDescent="0.25">
      <c r="B157" s="254" t="s">
        <v>251</v>
      </c>
      <c r="C157" s="255"/>
      <c r="D157" s="256"/>
      <c r="E157" s="256"/>
      <c r="F157" s="256"/>
      <c r="G157" s="257">
        <v>1380</v>
      </c>
      <c r="H157" s="256"/>
      <c r="I157" s="258"/>
      <c r="J157" s="9"/>
    </row>
    <row r="158" spans="1:10" ht="16.5" customHeight="1" x14ac:dyDescent="0.25">
      <c r="B158" s="341"/>
      <c r="C158" s="341"/>
      <c r="D158" s="342"/>
      <c r="E158" s="342"/>
      <c r="F158" s="342"/>
      <c r="G158" s="343"/>
      <c r="H158" s="342"/>
      <c r="I158" s="342"/>
      <c r="J158" s="9"/>
    </row>
    <row r="159" spans="1:10" ht="40.5" customHeight="1" x14ac:dyDescent="0.25">
      <c r="A159" s="7"/>
      <c r="B159" s="128" t="s">
        <v>209</v>
      </c>
      <c r="C159" s="128"/>
      <c r="D159" s="128"/>
      <c r="E159" s="128"/>
      <c r="F159" s="128"/>
      <c r="G159" s="128"/>
      <c r="H159" s="128"/>
      <c r="I159" s="128"/>
      <c r="J159" s="128"/>
    </row>
    <row r="160" spans="1:10" ht="23.25" x14ac:dyDescent="0.25">
      <c r="A160" s="344" t="s">
        <v>320</v>
      </c>
      <c r="B160" s="344"/>
      <c r="C160" s="344"/>
      <c r="D160" s="344"/>
      <c r="E160" s="344"/>
      <c r="F160" s="344"/>
      <c r="G160" s="344"/>
      <c r="H160" s="344"/>
      <c r="I160" s="9"/>
      <c r="J160" s="9"/>
    </row>
    <row r="161" spans="1:10" ht="25.5" x14ac:dyDescent="0.35">
      <c r="A161" s="345" t="s">
        <v>321</v>
      </c>
      <c r="B161" s="345"/>
      <c r="C161" s="345"/>
      <c r="D161" s="345"/>
      <c r="E161" s="346" t="s">
        <v>322</v>
      </c>
      <c r="F161" s="347"/>
      <c r="G161" s="347"/>
      <c r="H161" s="9"/>
      <c r="I161" s="9"/>
      <c r="J161" s="9"/>
    </row>
    <row r="162" spans="1:10" ht="25.5" x14ac:dyDescent="0.35">
      <c r="A162" s="348" t="s">
        <v>323</v>
      </c>
      <c r="B162" s="348"/>
      <c r="C162" s="348"/>
      <c r="D162" s="348"/>
      <c r="E162" s="349">
        <v>1</v>
      </c>
      <c r="F162" s="347"/>
      <c r="G162" s="347"/>
      <c r="H162" s="9"/>
      <c r="I162" s="9"/>
      <c r="J162" s="9"/>
    </row>
    <row r="163" spans="1:10" ht="25.5" x14ac:dyDescent="0.35">
      <c r="A163" s="348">
        <v>2</v>
      </c>
      <c r="B163" s="348"/>
      <c r="C163" s="348"/>
      <c r="D163" s="348"/>
      <c r="E163" s="350">
        <v>1.1000000000000001</v>
      </c>
      <c r="F163" s="347"/>
      <c r="G163" s="347"/>
      <c r="H163" s="9"/>
      <c r="I163" s="9"/>
      <c r="J163" s="9"/>
    </row>
    <row r="164" spans="1:10" ht="25.5" x14ac:dyDescent="0.35">
      <c r="A164" s="348">
        <v>3</v>
      </c>
      <c r="B164" s="348"/>
      <c r="C164" s="348"/>
      <c r="D164" s="348"/>
      <c r="E164" s="350">
        <v>1.2</v>
      </c>
      <c r="F164" s="347"/>
      <c r="G164" s="347"/>
      <c r="H164" s="9"/>
      <c r="I164" s="9"/>
      <c r="J164" s="9"/>
    </row>
    <row r="165" spans="1:10" ht="25.5" x14ac:dyDescent="0.35">
      <c r="A165" s="348" t="s">
        <v>324</v>
      </c>
      <c r="B165" s="348"/>
      <c r="C165" s="348"/>
      <c r="D165" s="348"/>
      <c r="E165" s="350">
        <v>1.25</v>
      </c>
      <c r="F165" s="347"/>
      <c r="G165" s="347"/>
      <c r="H165" s="9"/>
      <c r="I165" s="9"/>
      <c r="J165" s="9"/>
    </row>
    <row r="166" spans="1:10" ht="25.5" x14ac:dyDescent="0.35">
      <c r="A166" s="348" t="s">
        <v>325</v>
      </c>
      <c r="B166" s="348"/>
      <c r="C166" s="348"/>
      <c r="D166" s="348"/>
      <c r="E166" s="350">
        <v>1.3</v>
      </c>
      <c r="F166" s="347"/>
      <c r="G166" s="347"/>
      <c r="H166" s="9"/>
      <c r="I166" s="9"/>
      <c r="J166" s="9"/>
    </row>
    <row r="167" spans="1:10" ht="25.5" x14ac:dyDescent="0.35">
      <c r="A167" s="348" t="s">
        <v>326</v>
      </c>
      <c r="B167" s="348"/>
      <c r="C167" s="348"/>
      <c r="D167" s="348"/>
      <c r="E167" s="350">
        <v>1.35</v>
      </c>
      <c r="F167" s="347"/>
      <c r="G167" s="347"/>
      <c r="H167" s="9"/>
      <c r="I167" s="9"/>
      <c r="J167" s="9"/>
    </row>
    <row r="168" spans="1:10" ht="25.5" x14ac:dyDescent="0.35">
      <c r="A168" s="348" t="s">
        <v>327</v>
      </c>
      <c r="B168" s="348"/>
      <c r="C168" s="348"/>
      <c r="D168" s="348"/>
      <c r="E168" s="350">
        <v>1.4</v>
      </c>
      <c r="F168" s="347"/>
      <c r="G168" s="347"/>
      <c r="H168" s="9"/>
      <c r="I168" s="9"/>
      <c r="J168" s="9"/>
    </row>
    <row r="169" spans="1:10" ht="25.5" x14ac:dyDescent="0.35">
      <c r="A169" s="348" t="s">
        <v>328</v>
      </c>
      <c r="B169" s="348"/>
      <c r="C169" s="348"/>
      <c r="D169" s="348"/>
      <c r="E169" s="350">
        <v>1.45</v>
      </c>
      <c r="F169" s="347"/>
      <c r="G169" s="347"/>
      <c r="H169" s="9"/>
      <c r="I169" s="9"/>
      <c r="J169" s="9"/>
    </row>
    <row r="170" spans="1:10" ht="25.5" x14ac:dyDescent="0.35">
      <c r="A170" s="348" t="s">
        <v>329</v>
      </c>
      <c r="B170" s="348"/>
      <c r="C170" s="348"/>
      <c r="D170" s="348"/>
      <c r="E170" s="350">
        <v>1.5</v>
      </c>
      <c r="F170" s="347"/>
      <c r="G170" s="347"/>
      <c r="H170" s="9"/>
      <c r="I170" s="9"/>
      <c r="J170" s="9"/>
    </row>
    <row r="171" spans="1:10" ht="25.5" x14ac:dyDescent="0.35">
      <c r="A171" s="348" t="s">
        <v>330</v>
      </c>
      <c r="B171" s="348"/>
      <c r="C171" s="348"/>
      <c r="D171" s="348"/>
      <c r="E171" s="350">
        <v>2</v>
      </c>
      <c r="F171" s="347"/>
      <c r="G171" s="347"/>
      <c r="H171" s="9"/>
      <c r="I171" s="9"/>
      <c r="J171" s="9"/>
    </row>
    <row r="172" spans="1:10" ht="53.25" customHeight="1" x14ac:dyDescent="0.25">
      <c r="A172" s="351" t="s">
        <v>523</v>
      </c>
      <c r="B172" s="351"/>
      <c r="C172" s="351"/>
      <c r="D172" s="351"/>
      <c r="E172" s="351"/>
      <c r="F172" s="351"/>
      <c r="G172" s="351"/>
      <c r="H172" s="351"/>
      <c r="I172" s="9"/>
      <c r="J172" s="9"/>
    </row>
  </sheetData>
  <sheetProtection selectLockedCells="1" selectUnlockedCells="1"/>
  <mergeCells count="304">
    <mergeCell ref="A171:D171"/>
    <mergeCell ref="A172:H172"/>
    <mergeCell ref="A165:D165"/>
    <mergeCell ref="A166:D166"/>
    <mergeCell ref="A167:D167"/>
    <mergeCell ref="A168:D168"/>
    <mergeCell ref="A169:D169"/>
    <mergeCell ref="A170:D170"/>
    <mergeCell ref="B159:J159"/>
    <mergeCell ref="A160:H160"/>
    <mergeCell ref="A161:D161"/>
    <mergeCell ref="A162:D162"/>
    <mergeCell ref="A163:D163"/>
    <mergeCell ref="A164:D164"/>
    <mergeCell ref="B154:C154"/>
    <mergeCell ref="D154:F157"/>
    <mergeCell ref="G154:I154"/>
    <mergeCell ref="B155:C155"/>
    <mergeCell ref="G155:I155"/>
    <mergeCell ref="B156:C156"/>
    <mergeCell ref="G156:I156"/>
    <mergeCell ref="B157:C157"/>
    <mergeCell ref="G157:I157"/>
    <mergeCell ref="B148:J148"/>
    <mergeCell ref="B149:J149"/>
    <mergeCell ref="B151:I151"/>
    <mergeCell ref="B152:I152"/>
    <mergeCell ref="B153:C153"/>
    <mergeCell ref="D153:F153"/>
    <mergeCell ref="G153:I153"/>
    <mergeCell ref="B144:E144"/>
    <mergeCell ref="F144:J144"/>
    <mergeCell ref="B145:E145"/>
    <mergeCell ref="F145:J145"/>
    <mergeCell ref="B146:E146"/>
    <mergeCell ref="F146:J146"/>
    <mergeCell ref="B140:J140"/>
    <mergeCell ref="B141:E141"/>
    <mergeCell ref="F141:J141"/>
    <mergeCell ref="B142:E142"/>
    <mergeCell ref="F142:J142"/>
    <mergeCell ref="B143:E143"/>
    <mergeCell ref="F143:J143"/>
    <mergeCell ref="B137:E137"/>
    <mergeCell ref="F137:J137"/>
    <mergeCell ref="B138:E138"/>
    <mergeCell ref="F138:J138"/>
    <mergeCell ref="B139:E139"/>
    <mergeCell ref="F139:J139"/>
    <mergeCell ref="B134:E134"/>
    <mergeCell ref="F134:J134"/>
    <mergeCell ref="B135:E135"/>
    <mergeCell ref="F135:J135"/>
    <mergeCell ref="B136:E136"/>
    <mergeCell ref="F136:J136"/>
    <mergeCell ref="B131:E131"/>
    <mergeCell ref="F131:J131"/>
    <mergeCell ref="B132:E132"/>
    <mergeCell ref="F132:J132"/>
    <mergeCell ref="B133:E133"/>
    <mergeCell ref="F133:J133"/>
    <mergeCell ref="B126:J126"/>
    <mergeCell ref="B127:E127"/>
    <mergeCell ref="F127:J127"/>
    <mergeCell ref="F128:J128"/>
    <mergeCell ref="B129:J129"/>
    <mergeCell ref="B130:E130"/>
    <mergeCell ref="F130:J130"/>
    <mergeCell ref="B123:E123"/>
    <mergeCell ref="F123:J123"/>
    <mergeCell ref="B124:E124"/>
    <mergeCell ref="F124:J124"/>
    <mergeCell ref="B125:E125"/>
    <mergeCell ref="F125:J125"/>
    <mergeCell ref="B120:E120"/>
    <mergeCell ref="F120:J120"/>
    <mergeCell ref="B121:E121"/>
    <mergeCell ref="F121:J121"/>
    <mergeCell ref="B122:E122"/>
    <mergeCell ref="F122:J122"/>
    <mergeCell ref="B117:E117"/>
    <mergeCell ref="F117:J117"/>
    <mergeCell ref="B118:E118"/>
    <mergeCell ref="F118:J118"/>
    <mergeCell ref="B119:E119"/>
    <mergeCell ref="F119:J119"/>
    <mergeCell ref="B114:E114"/>
    <mergeCell ref="F114:J114"/>
    <mergeCell ref="B115:E115"/>
    <mergeCell ref="F115:J115"/>
    <mergeCell ref="B116:E116"/>
    <mergeCell ref="F116:J116"/>
    <mergeCell ref="B111:E111"/>
    <mergeCell ref="F111:J111"/>
    <mergeCell ref="B112:E112"/>
    <mergeCell ref="F112:J112"/>
    <mergeCell ref="B113:E113"/>
    <mergeCell ref="F113:J113"/>
    <mergeCell ref="B108:E108"/>
    <mergeCell ref="F108:J108"/>
    <mergeCell ref="B109:E109"/>
    <mergeCell ref="F109:J109"/>
    <mergeCell ref="B110:E110"/>
    <mergeCell ref="F110:J110"/>
    <mergeCell ref="B105:E105"/>
    <mergeCell ref="F105:J105"/>
    <mergeCell ref="B106:E106"/>
    <mergeCell ref="F106:J106"/>
    <mergeCell ref="B107:E107"/>
    <mergeCell ref="F107:J107"/>
    <mergeCell ref="B102:E102"/>
    <mergeCell ref="F102:J102"/>
    <mergeCell ref="B103:E103"/>
    <mergeCell ref="F103:J103"/>
    <mergeCell ref="B104:E104"/>
    <mergeCell ref="F104:J104"/>
    <mergeCell ref="B99:E99"/>
    <mergeCell ref="F99:J99"/>
    <mergeCell ref="B100:E100"/>
    <mergeCell ref="F100:J100"/>
    <mergeCell ref="B101:E101"/>
    <mergeCell ref="F101:J101"/>
    <mergeCell ref="B96:E96"/>
    <mergeCell ref="F96:J96"/>
    <mergeCell ref="B97:E97"/>
    <mergeCell ref="F97:J97"/>
    <mergeCell ref="B98:E98"/>
    <mergeCell ref="F98:J98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0:E50"/>
    <mergeCell ref="B51:E51"/>
    <mergeCell ref="F51:J51"/>
    <mergeCell ref="B52:E52"/>
    <mergeCell ref="F52:J52"/>
    <mergeCell ref="A53:E53"/>
    <mergeCell ref="F53:J53"/>
    <mergeCell ref="B46:E46"/>
    <mergeCell ref="F46:J46"/>
    <mergeCell ref="F47:J47"/>
    <mergeCell ref="B48:E48"/>
    <mergeCell ref="B49:E49"/>
    <mergeCell ref="F49:J49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8:E18"/>
    <mergeCell ref="F18:J18"/>
    <mergeCell ref="B19:E19"/>
    <mergeCell ref="F19:J19"/>
    <mergeCell ref="A20:J20"/>
    <mergeCell ref="B21:E21"/>
    <mergeCell ref="F21:J21"/>
    <mergeCell ref="B15:E15"/>
    <mergeCell ref="F15:J15"/>
    <mergeCell ref="B16:E16"/>
    <mergeCell ref="F16:J16"/>
    <mergeCell ref="B17:E17"/>
    <mergeCell ref="F17:J17"/>
    <mergeCell ref="B11:E11"/>
    <mergeCell ref="F11:J11"/>
    <mergeCell ref="B12:E12"/>
    <mergeCell ref="B13:E13"/>
    <mergeCell ref="B14:E14"/>
    <mergeCell ref="F14:J14"/>
    <mergeCell ref="A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topLeftCell="B1" zoomScale="60" zoomScaleNormal="60" workbookViewId="0">
      <pane ySplit="4" topLeftCell="A58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8.1406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96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56808</v>
      </c>
      <c r="G8" s="33">
        <f>H8*1.1</f>
        <v>52074.000000000007</v>
      </c>
      <c r="H8" s="33">
        <v>47340</v>
      </c>
      <c r="I8" s="33">
        <f>H8*0.75</f>
        <v>35505</v>
      </c>
      <c r="J8" s="33">
        <f>H8*0.5</f>
        <v>23670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79574.399999999994</v>
      </c>
      <c r="G9" s="37">
        <f>H9*1.1</f>
        <v>72943.200000000012</v>
      </c>
      <c r="H9" s="37">
        <v>66312</v>
      </c>
      <c r="I9" s="37">
        <f>H9*0.75</f>
        <v>49734</v>
      </c>
      <c r="J9" s="37">
        <f>H9*0.5</f>
        <v>33156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66960</v>
      </c>
      <c r="G11" s="33">
        <f>H11*1.1</f>
        <v>61380.000000000007</v>
      </c>
      <c r="H11" s="33">
        <v>55800</v>
      </c>
      <c r="I11" s="33">
        <f>H11*0.75</f>
        <v>41850</v>
      </c>
      <c r="J11" s="33">
        <f>H11*0.5</f>
        <v>27900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93744</v>
      </c>
      <c r="G12" s="37">
        <f>H12*1.1</f>
        <v>85932</v>
      </c>
      <c r="H12" s="37">
        <v>78120</v>
      </c>
      <c r="I12" s="37">
        <f>H12*0.75</f>
        <v>58590</v>
      </c>
      <c r="J12" s="37">
        <f>H12*0.5</f>
        <v>39060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9144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12960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1584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2232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7.5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8100 до 243000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8100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16200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24300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32400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40500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48600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56700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64800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72900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81000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89100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97200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105300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113400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121500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129600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137700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145800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153900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162000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170100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178200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186300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194400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202500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210600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218700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226800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234900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243000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2880 до 33912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8460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3960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26424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6264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7956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2880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2880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5760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8640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33912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3780 до 101700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25200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2520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11196</v>
      </c>
      <c r="G68" s="94"/>
      <c r="H68" s="94"/>
      <c r="I68" s="94"/>
      <c r="J68" s="95"/>
    </row>
    <row r="69" spans="1:10" ht="24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21600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15084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57168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42300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50760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20700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18504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58824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101700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3780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18000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14400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82800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6660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8460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60030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30060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30240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21600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80640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59760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71712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29520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25920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82800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5760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115920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9360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36028.799999999996</v>
      </c>
      <c r="G104" s="212">
        <f>H104*1.1</f>
        <v>33026.400000000001</v>
      </c>
      <c r="H104" s="212">
        <v>30024</v>
      </c>
      <c r="I104" s="212">
        <f>H104*0.75</f>
        <v>22518</v>
      </c>
      <c r="J104" s="213">
        <f>H104*0.5</f>
        <v>15012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8640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7524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50976</v>
      </c>
      <c r="G107" s="212">
        <f>H107*1.1</f>
        <v>46728.000000000007</v>
      </c>
      <c r="H107" s="212">
        <v>42480</v>
      </c>
      <c r="I107" s="212">
        <f>H107*0.75</f>
        <v>31860</v>
      </c>
      <c r="J107" s="213">
        <f>H107*0.5</f>
        <v>21240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12240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10800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18036</v>
      </c>
      <c r="G110" s="117">
        <f>H110*1.1</f>
        <v>16533</v>
      </c>
      <c r="H110" s="117">
        <v>15030</v>
      </c>
      <c r="I110" s="117">
        <f>H110*0.75</f>
        <v>11272.5</v>
      </c>
      <c r="J110" s="117">
        <f>H110*0.5</f>
        <v>7515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I112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J1" sqref="J1:L1048576"/>
    </sheetView>
  </sheetViews>
  <sheetFormatPr defaultColWidth="9.140625" defaultRowHeight="21" outlineLevelRow="1" x14ac:dyDescent="0.25"/>
  <cols>
    <col min="1" max="1" width="23.42578125" style="132" hidden="1" customWidth="1"/>
    <col min="2" max="2" width="30.7109375" style="130" customWidth="1"/>
    <col min="3" max="5" width="30.7109375" style="9" customWidth="1"/>
    <col min="6" max="9" width="24.7109375" style="131" customWidth="1"/>
    <col min="10" max="16384" width="9.140625" style="9"/>
  </cols>
  <sheetData>
    <row r="1" spans="1:9" ht="36" customHeight="1" x14ac:dyDescent="0.25">
      <c r="B1" s="8" t="s">
        <v>101</v>
      </c>
      <c r="C1" s="8"/>
      <c r="D1" s="8"/>
      <c r="E1" s="8"/>
      <c r="F1" s="8"/>
      <c r="G1" s="8"/>
      <c r="H1" s="8"/>
      <c r="I1" s="8"/>
    </row>
    <row r="2" spans="1:9" s="13" customFormat="1" ht="54" customHeight="1" x14ac:dyDescent="0.25">
      <c r="A2" s="133"/>
      <c r="B2" s="11"/>
      <c r="C2" s="11"/>
      <c r="D2" s="11"/>
      <c r="E2" s="11"/>
      <c r="F2" s="12" t="s">
        <v>97</v>
      </c>
      <c r="G2" s="12"/>
      <c r="H2" s="12"/>
      <c r="I2" s="12"/>
    </row>
    <row r="3" spans="1:9" s="17" customFormat="1" ht="36" customHeight="1" x14ac:dyDescent="0.25">
      <c r="A3" s="132"/>
      <c r="B3" s="14" t="s">
        <v>102</v>
      </c>
      <c r="C3" s="14"/>
      <c r="D3" s="14"/>
      <c r="E3" s="14"/>
      <c r="F3" s="15">
        <v>6</v>
      </c>
      <c r="G3" s="16"/>
      <c r="H3" s="16"/>
      <c r="I3" s="16"/>
    </row>
    <row r="4" spans="1:9" s="17" customFormat="1" ht="36" customHeight="1" thickBot="1" x14ac:dyDescent="0.3">
      <c r="A4" s="132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</row>
    <row r="5" spans="1:9" ht="54" customHeight="1" thickBot="1" x14ac:dyDescent="0.3">
      <c r="B5" s="18" t="s">
        <v>104</v>
      </c>
      <c r="C5" s="19"/>
      <c r="D5" s="19"/>
      <c r="E5" s="20"/>
      <c r="F5" s="21"/>
      <c r="G5" s="21"/>
      <c r="H5" s="21"/>
      <c r="I5" s="22"/>
    </row>
    <row r="6" spans="1:9" ht="54" customHeight="1" thickBot="1" x14ac:dyDescent="0.3">
      <c r="B6" s="23" t="s">
        <v>105</v>
      </c>
      <c r="C6" s="24"/>
      <c r="D6" s="24"/>
      <c r="E6" s="25"/>
      <c r="F6" s="134"/>
      <c r="G6" s="135"/>
      <c r="H6" s="135"/>
      <c r="I6" s="136"/>
    </row>
    <row r="7" spans="1:9" ht="24" thickBot="1" x14ac:dyDescent="0.3">
      <c r="B7" s="27"/>
      <c r="C7" s="38"/>
      <c r="D7" s="38"/>
      <c r="E7" s="39"/>
      <c r="F7" s="40"/>
      <c r="G7" s="41"/>
      <c r="H7" s="41"/>
      <c r="I7" s="42"/>
    </row>
    <row r="8" spans="1:9" ht="23.25" x14ac:dyDescent="0.25">
      <c r="A8" s="132" t="s">
        <v>111</v>
      </c>
      <c r="B8" s="30" t="s">
        <v>112</v>
      </c>
      <c r="C8" s="31"/>
      <c r="D8" s="31"/>
      <c r="E8" s="32"/>
      <c r="F8" s="43">
        <v>31176</v>
      </c>
      <c r="G8" s="44"/>
      <c r="H8" s="44"/>
      <c r="I8" s="45"/>
    </row>
    <row r="9" spans="1:9" ht="24" thickBot="1" x14ac:dyDescent="0.3">
      <c r="A9" s="132" t="s">
        <v>113</v>
      </c>
      <c r="B9" s="34" t="s">
        <v>114</v>
      </c>
      <c r="C9" s="35"/>
      <c r="D9" s="35"/>
      <c r="E9" s="36"/>
      <c r="F9" s="83">
        <v>43704</v>
      </c>
      <c r="G9" s="68"/>
      <c r="H9" s="68"/>
      <c r="I9" s="69"/>
    </row>
    <row r="10" spans="1:9" ht="24" thickBot="1" x14ac:dyDescent="0.3">
      <c r="B10" s="27"/>
      <c r="C10" s="38"/>
      <c r="D10" s="38"/>
      <c r="E10" s="39"/>
      <c r="F10" s="177"/>
      <c r="G10" s="203"/>
      <c r="H10" s="203"/>
      <c r="I10" s="204"/>
    </row>
    <row r="11" spans="1:9" ht="36" customHeight="1" x14ac:dyDescent="0.25">
      <c r="A11" s="132" t="s">
        <v>111</v>
      </c>
      <c r="B11" s="30" t="s">
        <v>115</v>
      </c>
      <c r="C11" s="31"/>
      <c r="D11" s="31"/>
      <c r="E11" s="32"/>
      <c r="F11" s="43">
        <v>35820</v>
      </c>
      <c r="G11" s="44"/>
      <c r="H11" s="44"/>
      <c r="I11" s="45"/>
    </row>
    <row r="12" spans="1:9" ht="36" customHeight="1" thickBot="1" x14ac:dyDescent="0.3">
      <c r="A12" s="132" t="s">
        <v>113</v>
      </c>
      <c r="B12" s="34" t="s">
        <v>116</v>
      </c>
      <c r="C12" s="35"/>
      <c r="D12" s="35"/>
      <c r="E12" s="36"/>
      <c r="F12" s="83">
        <v>50184</v>
      </c>
      <c r="G12" s="68"/>
      <c r="H12" s="68"/>
      <c r="I12" s="69"/>
    </row>
    <row r="13" spans="1:9" ht="24" thickBot="1" x14ac:dyDescent="0.3">
      <c r="B13" s="27"/>
      <c r="C13" s="28"/>
      <c r="D13" s="28"/>
      <c r="E13" s="29"/>
      <c r="F13" s="40"/>
      <c r="G13" s="41"/>
      <c r="H13" s="41"/>
      <c r="I13" s="42"/>
    </row>
    <row r="14" spans="1:9" ht="36" customHeight="1" x14ac:dyDescent="0.25">
      <c r="A14" s="132" t="s">
        <v>111</v>
      </c>
      <c r="B14" s="30" t="s">
        <v>117</v>
      </c>
      <c r="C14" s="227"/>
      <c r="D14" s="227"/>
      <c r="E14" s="228"/>
      <c r="F14" s="43">
        <v>6732</v>
      </c>
      <c r="G14" s="44"/>
      <c r="H14" s="44"/>
      <c r="I14" s="45"/>
    </row>
    <row r="15" spans="1:9" ht="36" customHeight="1" thickBot="1" x14ac:dyDescent="0.3">
      <c r="A15" s="132" t="s">
        <v>113</v>
      </c>
      <c r="B15" s="229" t="s">
        <v>118</v>
      </c>
      <c r="C15" s="230"/>
      <c r="D15" s="230"/>
      <c r="E15" s="231"/>
      <c r="F15" s="49">
        <v>10080</v>
      </c>
      <c r="G15" s="50"/>
      <c r="H15" s="50"/>
      <c r="I15" s="51"/>
    </row>
    <row r="16" spans="1:9" ht="24" thickBot="1" x14ac:dyDescent="0.3">
      <c r="B16" s="27"/>
      <c r="C16" s="28"/>
      <c r="D16" s="28"/>
      <c r="E16" s="29"/>
      <c r="F16" s="40"/>
      <c r="G16" s="41"/>
      <c r="H16" s="41"/>
      <c r="I16" s="42"/>
    </row>
    <row r="17" spans="1:9" ht="36" customHeight="1" x14ac:dyDescent="0.25">
      <c r="A17" s="132" t="s">
        <v>111</v>
      </c>
      <c r="B17" s="52" t="s">
        <v>119</v>
      </c>
      <c r="C17" s="53"/>
      <c r="D17" s="53"/>
      <c r="E17" s="54"/>
      <c r="F17" s="183">
        <v>1080</v>
      </c>
      <c r="G17" s="44"/>
      <c r="H17" s="44"/>
      <c r="I17" s="45"/>
    </row>
    <row r="18" spans="1:9" ht="36" customHeight="1" thickBot="1" x14ac:dyDescent="0.3">
      <c r="A18" s="132" t="s">
        <v>113</v>
      </c>
      <c r="B18" s="52" t="s">
        <v>120</v>
      </c>
      <c r="C18" s="53"/>
      <c r="D18" s="53"/>
      <c r="E18" s="54"/>
      <c r="F18" s="67">
        <v>1512</v>
      </c>
      <c r="G18" s="68"/>
      <c r="H18" s="68"/>
      <c r="I18" s="69"/>
    </row>
    <row r="19" spans="1:9" ht="24" thickBot="1" x14ac:dyDescent="0.3">
      <c r="B19" s="27"/>
      <c r="C19" s="38"/>
      <c r="D19" s="38"/>
      <c r="E19" s="39"/>
      <c r="F19" s="40"/>
      <c r="G19" s="41"/>
      <c r="H19" s="41"/>
      <c r="I19" s="42"/>
    </row>
    <row r="20" spans="1:9" ht="36" customHeight="1" thickBot="1" x14ac:dyDescent="0.3">
      <c r="B20" s="61" t="s">
        <v>121</v>
      </c>
      <c r="C20" s="62"/>
      <c r="D20" s="62"/>
      <c r="E20" s="63"/>
      <c r="F20" s="64" t="str">
        <f>"Цена от "&amp;MIN(F21:F40)&amp;" до "&amp;MAX(F21:F40)</f>
        <v>Цена от 6660 до 133200</v>
      </c>
      <c r="G20" s="65"/>
      <c r="H20" s="65"/>
      <c r="I20" s="66"/>
    </row>
    <row r="21" spans="1:9" ht="36" customHeight="1" outlineLevel="1" x14ac:dyDescent="0.25">
      <c r="B21" s="52" t="s">
        <v>122</v>
      </c>
      <c r="C21" s="53"/>
      <c r="D21" s="53"/>
      <c r="E21" s="54"/>
      <c r="F21" s="67">
        <v>6660</v>
      </c>
      <c r="G21" s="68"/>
      <c r="H21" s="68"/>
      <c r="I21" s="69"/>
    </row>
    <row r="22" spans="1:9" ht="36" customHeight="1" outlineLevel="1" x14ac:dyDescent="0.25">
      <c r="B22" s="52" t="s">
        <v>123</v>
      </c>
      <c r="C22" s="53"/>
      <c r="D22" s="53"/>
      <c r="E22" s="54"/>
      <c r="F22" s="67">
        <v>13320</v>
      </c>
      <c r="G22" s="68"/>
      <c r="H22" s="68"/>
      <c r="I22" s="69"/>
    </row>
    <row r="23" spans="1:9" ht="36" customHeight="1" outlineLevel="1" x14ac:dyDescent="0.25">
      <c r="B23" s="52" t="s">
        <v>124</v>
      </c>
      <c r="C23" s="53"/>
      <c r="D23" s="53"/>
      <c r="E23" s="54"/>
      <c r="F23" s="67">
        <v>19980</v>
      </c>
      <c r="G23" s="68"/>
      <c r="H23" s="68"/>
      <c r="I23" s="69"/>
    </row>
    <row r="24" spans="1:9" ht="36" customHeight="1" outlineLevel="1" x14ac:dyDescent="0.25">
      <c r="B24" s="52" t="s">
        <v>125</v>
      </c>
      <c r="C24" s="53"/>
      <c r="D24" s="53"/>
      <c r="E24" s="54"/>
      <c r="F24" s="67">
        <v>26640</v>
      </c>
      <c r="G24" s="68"/>
      <c r="H24" s="68"/>
      <c r="I24" s="69"/>
    </row>
    <row r="25" spans="1:9" ht="36" customHeight="1" outlineLevel="1" x14ac:dyDescent="0.25">
      <c r="B25" s="52" t="s">
        <v>126</v>
      </c>
      <c r="C25" s="53"/>
      <c r="D25" s="53"/>
      <c r="E25" s="54"/>
      <c r="F25" s="67">
        <v>33300</v>
      </c>
      <c r="G25" s="68"/>
      <c r="H25" s="68"/>
      <c r="I25" s="69"/>
    </row>
    <row r="26" spans="1:9" ht="36" customHeight="1" outlineLevel="1" x14ac:dyDescent="0.25">
      <c r="B26" s="52" t="s">
        <v>127</v>
      </c>
      <c r="C26" s="53"/>
      <c r="D26" s="53"/>
      <c r="E26" s="54"/>
      <c r="F26" s="67">
        <v>39960</v>
      </c>
      <c r="G26" s="68"/>
      <c r="H26" s="68"/>
      <c r="I26" s="69"/>
    </row>
    <row r="27" spans="1:9" ht="36" customHeight="1" outlineLevel="1" x14ac:dyDescent="0.25">
      <c r="B27" s="52" t="s">
        <v>128</v>
      </c>
      <c r="C27" s="53"/>
      <c r="D27" s="53"/>
      <c r="E27" s="54"/>
      <c r="F27" s="67">
        <v>46620</v>
      </c>
      <c r="G27" s="68"/>
      <c r="H27" s="68"/>
      <c r="I27" s="69"/>
    </row>
    <row r="28" spans="1:9" ht="36" customHeight="1" outlineLevel="1" x14ac:dyDescent="0.25">
      <c r="B28" s="52" t="s">
        <v>129</v>
      </c>
      <c r="C28" s="53"/>
      <c r="D28" s="53"/>
      <c r="E28" s="54"/>
      <c r="F28" s="67">
        <v>53280</v>
      </c>
      <c r="G28" s="68"/>
      <c r="H28" s="68"/>
      <c r="I28" s="69"/>
    </row>
    <row r="29" spans="1:9" ht="36" customHeight="1" outlineLevel="1" x14ac:dyDescent="0.25">
      <c r="B29" s="52" t="s">
        <v>130</v>
      </c>
      <c r="C29" s="53"/>
      <c r="D29" s="53"/>
      <c r="E29" s="54"/>
      <c r="F29" s="67">
        <v>59940</v>
      </c>
      <c r="G29" s="68"/>
      <c r="H29" s="68"/>
      <c r="I29" s="69"/>
    </row>
    <row r="30" spans="1:9" ht="36" customHeight="1" outlineLevel="1" x14ac:dyDescent="0.25">
      <c r="B30" s="52" t="s">
        <v>131</v>
      </c>
      <c r="C30" s="53"/>
      <c r="D30" s="53"/>
      <c r="E30" s="54"/>
      <c r="F30" s="67">
        <v>66600</v>
      </c>
      <c r="G30" s="68"/>
      <c r="H30" s="68"/>
      <c r="I30" s="69"/>
    </row>
    <row r="31" spans="1:9" ht="36" customHeight="1" outlineLevel="1" x14ac:dyDescent="0.25">
      <c r="B31" s="52" t="s">
        <v>132</v>
      </c>
      <c r="C31" s="53"/>
      <c r="D31" s="53"/>
      <c r="E31" s="54"/>
      <c r="F31" s="67">
        <v>73260</v>
      </c>
      <c r="G31" s="68"/>
      <c r="H31" s="68"/>
      <c r="I31" s="69"/>
    </row>
    <row r="32" spans="1:9" ht="36" customHeight="1" outlineLevel="1" x14ac:dyDescent="0.25">
      <c r="B32" s="52" t="s">
        <v>133</v>
      </c>
      <c r="C32" s="53"/>
      <c r="D32" s="53"/>
      <c r="E32" s="54"/>
      <c r="F32" s="67">
        <v>79920</v>
      </c>
      <c r="G32" s="68"/>
      <c r="H32" s="68"/>
      <c r="I32" s="69"/>
    </row>
    <row r="33" spans="2:9" ht="36" customHeight="1" outlineLevel="1" x14ac:dyDescent="0.25">
      <c r="B33" s="52" t="s">
        <v>134</v>
      </c>
      <c r="C33" s="53"/>
      <c r="D33" s="53"/>
      <c r="E33" s="54"/>
      <c r="F33" s="67">
        <v>86580</v>
      </c>
      <c r="G33" s="68"/>
      <c r="H33" s="68"/>
      <c r="I33" s="69"/>
    </row>
    <row r="34" spans="2:9" ht="36" customHeight="1" outlineLevel="1" x14ac:dyDescent="0.25">
      <c r="B34" s="52" t="s">
        <v>135</v>
      </c>
      <c r="C34" s="53"/>
      <c r="D34" s="53"/>
      <c r="E34" s="54"/>
      <c r="F34" s="67">
        <v>93240</v>
      </c>
      <c r="G34" s="68"/>
      <c r="H34" s="68"/>
      <c r="I34" s="69"/>
    </row>
    <row r="35" spans="2:9" ht="36" customHeight="1" outlineLevel="1" x14ac:dyDescent="0.25">
      <c r="B35" s="52" t="s">
        <v>136</v>
      </c>
      <c r="C35" s="53"/>
      <c r="D35" s="53"/>
      <c r="E35" s="54"/>
      <c r="F35" s="67">
        <v>99900</v>
      </c>
      <c r="G35" s="68"/>
      <c r="H35" s="68"/>
      <c r="I35" s="69"/>
    </row>
    <row r="36" spans="2:9" ht="36" customHeight="1" outlineLevel="1" x14ac:dyDescent="0.25">
      <c r="B36" s="52" t="s">
        <v>137</v>
      </c>
      <c r="C36" s="53"/>
      <c r="D36" s="53"/>
      <c r="E36" s="54"/>
      <c r="F36" s="67">
        <v>106560</v>
      </c>
      <c r="G36" s="68"/>
      <c r="H36" s="68"/>
      <c r="I36" s="69"/>
    </row>
    <row r="37" spans="2:9" ht="36" customHeight="1" outlineLevel="1" x14ac:dyDescent="0.25">
      <c r="B37" s="52" t="s">
        <v>138</v>
      </c>
      <c r="C37" s="53"/>
      <c r="D37" s="53"/>
      <c r="E37" s="54"/>
      <c r="F37" s="67">
        <v>113220</v>
      </c>
      <c r="G37" s="68"/>
      <c r="H37" s="68"/>
      <c r="I37" s="69"/>
    </row>
    <row r="38" spans="2:9" ht="36" customHeight="1" outlineLevel="1" x14ac:dyDescent="0.25">
      <c r="B38" s="52" t="s">
        <v>139</v>
      </c>
      <c r="C38" s="53"/>
      <c r="D38" s="53"/>
      <c r="E38" s="54"/>
      <c r="F38" s="67">
        <v>119880</v>
      </c>
      <c r="G38" s="68"/>
      <c r="H38" s="68"/>
      <c r="I38" s="69"/>
    </row>
    <row r="39" spans="2:9" ht="36" customHeight="1" outlineLevel="1" x14ac:dyDescent="0.25">
      <c r="B39" s="52" t="s">
        <v>140</v>
      </c>
      <c r="C39" s="53"/>
      <c r="D39" s="53"/>
      <c r="E39" s="54"/>
      <c r="F39" s="67">
        <v>126540</v>
      </c>
      <c r="G39" s="68"/>
      <c r="H39" s="68"/>
      <c r="I39" s="69"/>
    </row>
    <row r="40" spans="2:9" ht="36" customHeight="1" outlineLevel="1" thickBot="1" x14ac:dyDescent="0.3">
      <c r="B40" s="52" t="s">
        <v>141</v>
      </c>
      <c r="C40" s="53"/>
      <c r="D40" s="53"/>
      <c r="E40" s="54"/>
      <c r="F40" s="67">
        <v>133200</v>
      </c>
      <c r="G40" s="68"/>
      <c r="H40" s="68"/>
      <c r="I40" s="69"/>
    </row>
    <row r="41" spans="2:9" ht="36" customHeight="1" thickBot="1" x14ac:dyDescent="0.3"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36828</v>
      </c>
      <c r="G41" s="74"/>
      <c r="H41" s="74"/>
      <c r="I41" s="75"/>
    </row>
    <row r="42" spans="2:9" ht="36" customHeight="1" x14ac:dyDescent="0.25">
      <c r="B42" s="76" t="s">
        <v>143</v>
      </c>
      <c r="C42" s="77"/>
      <c r="D42" s="77"/>
      <c r="E42" s="54"/>
      <c r="F42" s="67">
        <v>4248</v>
      </c>
      <c r="G42" s="68"/>
      <c r="H42" s="68"/>
      <c r="I42" s="69"/>
    </row>
    <row r="43" spans="2:9" ht="36" customHeight="1" x14ac:dyDescent="0.25">
      <c r="B43" s="76" t="s">
        <v>210</v>
      </c>
      <c r="C43" s="77"/>
      <c r="D43" s="77"/>
      <c r="E43" s="54"/>
      <c r="F43" s="67">
        <v>2484</v>
      </c>
      <c r="G43" s="68"/>
      <c r="H43" s="68"/>
      <c r="I43" s="69"/>
    </row>
    <row r="44" spans="2:9" ht="36" customHeight="1" x14ac:dyDescent="0.25">
      <c r="B44" s="76" t="s">
        <v>145</v>
      </c>
      <c r="C44" s="77"/>
      <c r="D44" s="77"/>
      <c r="E44" s="54"/>
      <c r="F44" s="67">
        <v>36828</v>
      </c>
      <c r="G44" s="68"/>
      <c r="H44" s="68"/>
      <c r="I44" s="69"/>
    </row>
    <row r="45" spans="2:9" ht="36" customHeight="1" x14ac:dyDescent="0.25">
      <c r="B45" s="76" t="s">
        <v>146</v>
      </c>
      <c r="C45" s="77"/>
      <c r="D45" s="77"/>
      <c r="E45" s="54"/>
      <c r="F45" s="67">
        <v>7452</v>
      </c>
      <c r="G45" s="68"/>
      <c r="H45" s="68"/>
      <c r="I45" s="69"/>
    </row>
    <row r="46" spans="2:9" ht="36" customHeight="1" x14ac:dyDescent="0.25">
      <c r="B46" s="76" t="s">
        <v>147</v>
      </c>
      <c r="C46" s="77"/>
      <c r="D46" s="77"/>
      <c r="E46" s="54"/>
      <c r="F46" s="67">
        <v>22320</v>
      </c>
      <c r="G46" s="68"/>
      <c r="H46" s="68"/>
      <c r="I46" s="69"/>
    </row>
    <row r="47" spans="2:9" ht="36" customHeight="1" x14ac:dyDescent="0.25">
      <c r="B47" s="76" t="s">
        <v>148</v>
      </c>
      <c r="C47" s="77"/>
      <c r="D47" s="77"/>
      <c r="E47" s="54"/>
      <c r="F47" s="67">
        <v>1800</v>
      </c>
      <c r="G47" s="68"/>
      <c r="H47" s="68"/>
      <c r="I47" s="69"/>
    </row>
    <row r="48" spans="2:9" ht="36" customHeight="1" x14ac:dyDescent="0.25">
      <c r="B48" s="76" t="s">
        <v>149</v>
      </c>
      <c r="C48" s="77"/>
      <c r="D48" s="77"/>
      <c r="E48" s="54"/>
      <c r="F48" s="67">
        <v>1800</v>
      </c>
      <c r="G48" s="68"/>
      <c r="H48" s="68"/>
      <c r="I48" s="69"/>
    </row>
    <row r="49" spans="1:9" ht="36" customHeight="1" x14ac:dyDescent="0.25">
      <c r="B49" s="76" t="s">
        <v>150</v>
      </c>
      <c r="C49" s="77"/>
      <c r="D49" s="77"/>
      <c r="E49" s="54"/>
      <c r="F49" s="67">
        <v>3600</v>
      </c>
      <c r="G49" s="68"/>
      <c r="H49" s="68"/>
      <c r="I49" s="69"/>
    </row>
    <row r="50" spans="1:9" ht="36" customHeight="1" x14ac:dyDescent="0.25">
      <c r="B50" s="76" t="s">
        <v>151</v>
      </c>
      <c r="C50" s="77"/>
      <c r="D50" s="77"/>
      <c r="E50" s="54"/>
      <c r="F50" s="67">
        <v>5400</v>
      </c>
      <c r="G50" s="68"/>
      <c r="H50" s="68"/>
      <c r="I50" s="69"/>
    </row>
    <row r="51" spans="1:9" ht="36" customHeight="1" thickBot="1" x14ac:dyDescent="0.3">
      <c r="B51" s="76" t="s">
        <v>152</v>
      </c>
      <c r="C51" s="77"/>
      <c r="D51" s="77"/>
      <c r="E51" s="54"/>
      <c r="F51" s="67">
        <v>25848</v>
      </c>
      <c r="G51" s="68"/>
      <c r="H51" s="68"/>
      <c r="I51" s="69"/>
    </row>
    <row r="52" spans="1:9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</row>
    <row r="53" spans="1:9" ht="36" customHeight="1" thickBot="1" x14ac:dyDescent="0.3">
      <c r="A53" s="7"/>
      <c r="B53" s="76" t="s">
        <v>154</v>
      </c>
      <c r="C53" s="77"/>
      <c r="D53" s="77"/>
      <c r="E53" s="54"/>
      <c r="F53" s="67">
        <v>8460</v>
      </c>
      <c r="G53" s="68"/>
      <c r="H53" s="68"/>
      <c r="I53" s="68"/>
    </row>
    <row r="54" spans="1:9" ht="54" customHeight="1" thickBot="1" x14ac:dyDescent="0.3">
      <c r="B54" s="161" t="s">
        <v>211</v>
      </c>
      <c r="C54" s="162"/>
      <c r="D54" s="162"/>
      <c r="E54" s="163"/>
      <c r="F54" s="101" t="str">
        <f>"Цена от "&amp;MIN(F56,F60:F73)&amp;" до "&amp;MAX(F56,F60:F73)</f>
        <v>Цена от 3024 до 48168</v>
      </c>
      <c r="G54" s="102"/>
      <c r="H54" s="102"/>
      <c r="I54" s="103"/>
    </row>
    <row r="55" spans="1:9" ht="24" thickBot="1" x14ac:dyDescent="0.3">
      <c r="B55" s="27"/>
      <c r="C55" s="38"/>
      <c r="D55" s="38"/>
      <c r="E55" s="39"/>
      <c r="F55" s="40"/>
      <c r="G55" s="41"/>
      <c r="H55" s="41"/>
      <c r="I55" s="42"/>
    </row>
    <row r="56" spans="1:9" ht="36" customHeight="1" x14ac:dyDescent="0.25">
      <c r="B56" s="76" t="s">
        <v>156</v>
      </c>
      <c r="C56" s="77"/>
      <c r="D56" s="77"/>
      <c r="E56" s="54"/>
      <c r="F56" s="67">
        <v>9936</v>
      </c>
      <c r="G56" s="68"/>
      <c r="H56" s="68"/>
      <c r="I56" s="69"/>
    </row>
    <row r="57" spans="1:9" ht="36" customHeight="1" x14ac:dyDescent="0.25">
      <c r="B57" s="76" t="s">
        <v>157</v>
      </c>
      <c r="C57" s="77"/>
      <c r="D57" s="77"/>
      <c r="E57" s="54"/>
      <c r="F57" s="67">
        <v>993.59999999999991</v>
      </c>
      <c r="G57" s="68"/>
      <c r="H57" s="68"/>
      <c r="I57" s="69"/>
    </row>
    <row r="58" spans="1:9" ht="36" customHeight="1" thickBot="1" x14ac:dyDescent="0.3">
      <c r="B58" s="76" t="s">
        <v>158</v>
      </c>
      <c r="C58" s="77"/>
      <c r="D58" s="77"/>
      <c r="E58" s="54"/>
      <c r="F58" s="67">
        <v>2484</v>
      </c>
      <c r="G58" s="68"/>
      <c r="H58" s="68"/>
      <c r="I58" s="69"/>
    </row>
    <row r="59" spans="1:9" ht="24" thickBot="1" x14ac:dyDescent="0.3">
      <c r="B59" s="27"/>
      <c r="C59" s="38"/>
      <c r="D59" s="38"/>
      <c r="E59" s="39"/>
      <c r="F59" s="40"/>
      <c r="G59" s="41"/>
      <c r="H59" s="41"/>
      <c r="I59" s="42"/>
    </row>
    <row r="60" spans="1:9" ht="36" customHeight="1" x14ac:dyDescent="0.25">
      <c r="A60" s="132" t="s">
        <v>111</v>
      </c>
      <c r="B60" s="76" t="s">
        <v>159</v>
      </c>
      <c r="C60" s="77"/>
      <c r="D60" s="77"/>
      <c r="E60" s="54"/>
      <c r="F60" s="67">
        <v>21960</v>
      </c>
      <c r="G60" s="68"/>
      <c r="H60" s="68"/>
      <c r="I60" s="69"/>
    </row>
    <row r="61" spans="1:9" ht="36" customHeight="1" x14ac:dyDescent="0.25">
      <c r="A61" s="132" t="s">
        <v>111</v>
      </c>
      <c r="B61" s="52" t="s">
        <v>160</v>
      </c>
      <c r="C61" s="96"/>
      <c r="D61" s="96"/>
      <c r="E61" s="97"/>
      <c r="F61" s="67">
        <v>14868</v>
      </c>
      <c r="G61" s="68"/>
      <c r="H61" s="68"/>
      <c r="I61" s="69"/>
    </row>
    <row r="62" spans="1:9" ht="36" customHeight="1" x14ac:dyDescent="0.25">
      <c r="A62" s="132" t="s">
        <v>111</v>
      </c>
      <c r="B62" s="76" t="s">
        <v>161</v>
      </c>
      <c r="C62" s="77"/>
      <c r="D62" s="77"/>
      <c r="E62" s="54"/>
      <c r="F62" s="67">
        <v>21240</v>
      </c>
      <c r="G62" s="68"/>
      <c r="H62" s="68"/>
      <c r="I62" s="69"/>
    </row>
    <row r="63" spans="1:9" ht="36" customHeight="1" x14ac:dyDescent="0.25">
      <c r="A63" s="132" t="s">
        <v>111</v>
      </c>
      <c r="B63" s="76" t="s">
        <v>162</v>
      </c>
      <c r="C63" s="77"/>
      <c r="D63" s="77"/>
      <c r="E63" s="54"/>
      <c r="F63" s="67">
        <v>21960</v>
      </c>
      <c r="G63" s="68"/>
      <c r="H63" s="68"/>
      <c r="I63" s="69"/>
    </row>
    <row r="64" spans="1:9" ht="36" customHeight="1" x14ac:dyDescent="0.25">
      <c r="A64" s="132" t="s">
        <v>111</v>
      </c>
      <c r="B64" s="76" t="s">
        <v>163</v>
      </c>
      <c r="C64" s="77"/>
      <c r="D64" s="77"/>
      <c r="E64" s="54"/>
      <c r="F64" s="67">
        <v>26352</v>
      </c>
      <c r="G64" s="68"/>
      <c r="H64" s="68"/>
      <c r="I64" s="69"/>
    </row>
    <row r="65" spans="1:9" ht="36" customHeight="1" x14ac:dyDescent="0.25">
      <c r="A65" s="132" t="s">
        <v>111</v>
      </c>
      <c r="B65" s="76" t="s">
        <v>164</v>
      </c>
      <c r="C65" s="77"/>
      <c r="D65" s="77"/>
      <c r="E65" s="54"/>
      <c r="F65" s="67">
        <v>20880</v>
      </c>
      <c r="G65" s="68"/>
      <c r="H65" s="68"/>
      <c r="I65" s="69"/>
    </row>
    <row r="66" spans="1:9" ht="36" customHeight="1" x14ac:dyDescent="0.25">
      <c r="A66" s="132" t="s">
        <v>111</v>
      </c>
      <c r="B66" s="76" t="s">
        <v>165</v>
      </c>
      <c r="C66" s="77"/>
      <c r="D66" s="77"/>
      <c r="E66" s="54"/>
      <c r="F66" s="67">
        <v>18072</v>
      </c>
      <c r="G66" s="68"/>
      <c r="H66" s="68"/>
      <c r="I66" s="69"/>
    </row>
    <row r="67" spans="1:9" ht="36" customHeight="1" x14ac:dyDescent="0.25">
      <c r="A67" s="132" t="s">
        <v>111</v>
      </c>
      <c r="B67" s="76" t="s">
        <v>166</v>
      </c>
      <c r="C67" s="77"/>
      <c r="D67" s="77"/>
      <c r="E67" s="54"/>
      <c r="F67" s="67">
        <v>48168</v>
      </c>
      <c r="G67" s="68"/>
      <c r="H67" s="68"/>
      <c r="I67" s="69"/>
    </row>
    <row r="68" spans="1:9" ht="36" customHeight="1" x14ac:dyDescent="0.25">
      <c r="B68" s="78" t="s">
        <v>167</v>
      </c>
      <c r="C68" s="79"/>
      <c r="D68" s="79"/>
      <c r="E68" s="36"/>
      <c r="F68" s="67">
        <v>24120</v>
      </c>
      <c r="G68" s="68"/>
      <c r="H68" s="68"/>
      <c r="I68" s="69"/>
    </row>
    <row r="69" spans="1:9" ht="36" customHeight="1" x14ac:dyDescent="0.25">
      <c r="A69" s="132" t="s">
        <v>111</v>
      </c>
      <c r="B69" s="78" t="s">
        <v>168</v>
      </c>
      <c r="C69" s="79"/>
      <c r="D69" s="79"/>
      <c r="E69" s="36"/>
      <c r="F69" s="67">
        <v>3024</v>
      </c>
      <c r="G69" s="68"/>
      <c r="H69" s="68"/>
      <c r="I69" s="69"/>
    </row>
    <row r="70" spans="1:9" ht="36" customHeight="1" x14ac:dyDescent="0.25">
      <c r="B70" s="52" t="s">
        <v>169</v>
      </c>
      <c r="C70" s="96"/>
      <c r="D70" s="96"/>
      <c r="E70" s="97"/>
      <c r="F70" s="67">
        <v>10620</v>
      </c>
      <c r="G70" s="68"/>
      <c r="H70" s="68"/>
      <c r="I70" s="69"/>
    </row>
    <row r="71" spans="1:9" ht="36" customHeight="1" x14ac:dyDescent="0.25">
      <c r="A71" s="9"/>
      <c r="B71" s="52" t="s">
        <v>170</v>
      </c>
      <c r="C71" s="96"/>
      <c r="D71" s="96"/>
      <c r="E71" s="97"/>
      <c r="F71" s="67">
        <v>8496</v>
      </c>
      <c r="G71" s="68"/>
      <c r="H71" s="68"/>
      <c r="I71" s="69"/>
    </row>
    <row r="72" spans="1:9" ht="36" customHeight="1" x14ac:dyDescent="0.25">
      <c r="A72" s="132" t="s">
        <v>111</v>
      </c>
      <c r="B72" s="52" t="s">
        <v>171</v>
      </c>
      <c r="C72" s="96"/>
      <c r="D72" s="96"/>
      <c r="E72" s="97"/>
      <c r="F72" s="67">
        <v>33984</v>
      </c>
      <c r="G72" s="68"/>
      <c r="H72" s="68"/>
      <c r="I72" s="69"/>
    </row>
    <row r="73" spans="1:9" ht="36" customHeight="1" x14ac:dyDescent="0.25">
      <c r="A73" s="132" t="s">
        <v>111</v>
      </c>
      <c r="B73" s="76" t="s">
        <v>172</v>
      </c>
      <c r="C73" s="77"/>
      <c r="D73" s="77"/>
      <c r="E73" s="54"/>
      <c r="F73" s="67">
        <v>11340</v>
      </c>
      <c r="G73" s="68"/>
      <c r="H73" s="68"/>
      <c r="I73" s="69"/>
    </row>
    <row r="74" spans="1:9" ht="37.5" customHeight="1" x14ac:dyDescent="0.25">
      <c r="A74" s="7"/>
      <c r="B74" s="76" t="s">
        <v>173</v>
      </c>
      <c r="C74" s="77"/>
      <c r="D74" s="77"/>
      <c r="E74" s="54"/>
      <c r="F74" s="67">
        <v>4248</v>
      </c>
      <c r="G74" s="68"/>
      <c r="H74" s="68"/>
      <c r="I74" s="69"/>
    </row>
    <row r="75" spans="1:9" ht="36" customHeight="1" x14ac:dyDescent="0.25">
      <c r="A75" s="7"/>
      <c r="B75" s="76" t="s">
        <v>174</v>
      </c>
      <c r="C75" s="77"/>
      <c r="D75" s="77"/>
      <c r="E75" s="54"/>
      <c r="F75" s="67">
        <v>6030</v>
      </c>
      <c r="G75" s="68"/>
      <c r="H75" s="68"/>
      <c r="I75" s="69"/>
    </row>
    <row r="76" spans="1:9" ht="36" customHeight="1" x14ac:dyDescent="0.25">
      <c r="A76" s="7"/>
      <c r="B76" s="76" t="s">
        <v>175</v>
      </c>
      <c r="C76" s="77"/>
      <c r="D76" s="77"/>
      <c r="E76" s="53"/>
      <c r="F76" s="67">
        <v>6030</v>
      </c>
      <c r="G76" s="68"/>
      <c r="H76" s="68"/>
      <c r="I76" s="69"/>
    </row>
    <row r="77" spans="1:9" ht="36" customHeight="1" x14ac:dyDescent="0.25">
      <c r="A77" s="132" t="s">
        <v>113</v>
      </c>
      <c r="B77" s="76" t="s">
        <v>212</v>
      </c>
      <c r="C77" s="77"/>
      <c r="D77" s="77"/>
      <c r="E77" s="54"/>
      <c r="F77" s="67">
        <v>30960</v>
      </c>
      <c r="G77" s="68"/>
      <c r="H77" s="68"/>
      <c r="I77" s="69"/>
    </row>
    <row r="78" spans="1:9" ht="36" customHeight="1" x14ac:dyDescent="0.25">
      <c r="A78" s="132" t="s">
        <v>113</v>
      </c>
      <c r="B78" s="76" t="s">
        <v>177</v>
      </c>
      <c r="C78" s="77"/>
      <c r="D78" s="77"/>
      <c r="E78" s="54"/>
      <c r="F78" s="67">
        <v>20880</v>
      </c>
      <c r="G78" s="68"/>
      <c r="H78" s="68"/>
      <c r="I78" s="69"/>
    </row>
    <row r="79" spans="1:9" ht="36" customHeight="1" x14ac:dyDescent="0.25">
      <c r="A79" s="132" t="s">
        <v>113</v>
      </c>
      <c r="B79" s="76" t="s">
        <v>214</v>
      </c>
      <c r="C79" s="77"/>
      <c r="D79" s="77"/>
      <c r="E79" s="54"/>
      <c r="F79" s="67">
        <v>30240</v>
      </c>
      <c r="G79" s="68"/>
      <c r="H79" s="68"/>
      <c r="I79" s="69"/>
    </row>
    <row r="80" spans="1:9" ht="36" customHeight="1" x14ac:dyDescent="0.25">
      <c r="A80" s="132" t="s">
        <v>113</v>
      </c>
      <c r="B80" s="76" t="s">
        <v>215</v>
      </c>
      <c r="C80" s="77"/>
      <c r="D80" s="77"/>
      <c r="E80" s="54"/>
      <c r="F80" s="67">
        <v>30960</v>
      </c>
      <c r="G80" s="68"/>
      <c r="H80" s="68"/>
      <c r="I80" s="69"/>
    </row>
    <row r="81" spans="1:9" ht="36" customHeight="1" x14ac:dyDescent="0.25">
      <c r="A81" s="132" t="s">
        <v>113</v>
      </c>
      <c r="B81" s="76" t="s">
        <v>216</v>
      </c>
      <c r="C81" s="77"/>
      <c r="D81" s="77"/>
      <c r="E81" s="54"/>
      <c r="F81" s="93">
        <v>37152</v>
      </c>
      <c r="G81" s="94"/>
      <c r="H81" s="94"/>
      <c r="I81" s="95"/>
    </row>
    <row r="82" spans="1:9" ht="36" customHeight="1" x14ac:dyDescent="0.25">
      <c r="A82" s="132" t="s">
        <v>113</v>
      </c>
      <c r="B82" s="76" t="s">
        <v>217</v>
      </c>
      <c r="C82" s="77"/>
      <c r="D82" s="77"/>
      <c r="E82" s="54"/>
      <c r="F82" s="67">
        <v>29520</v>
      </c>
      <c r="G82" s="68"/>
      <c r="H82" s="68"/>
      <c r="I82" s="69"/>
    </row>
    <row r="83" spans="1:9" ht="36" customHeight="1" x14ac:dyDescent="0.25">
      <c r="A83" s="132" t="s">
        <v>113</v>
      </c>
      <c r="B83" s="76" t="s">
        <v>218</v>
      </c>
      <c r="C83" s="77"/>
      <c r="D83" s="77"/>
      <c r="E83" s="54"/>
      <c r="F83" s="67">
        <v>25920</v>
      </c>
      <c r="G83" s="68"/>
      <c r="H83" s="68"/>
      <c r="I83" s="69"/>
    </row>
    <row r="84" spans="1:9" ht="36" customHeight="1" x14ac:dyDescent="0.25">
      <c r="A84" s="132" t="s">
        <v>113</v>
      </c>
      <c r="B84" s="76" t="s">
        <v>219</v>
      </c>
      <c r="C84" s="77"/>
      <c r="D84" s="77"/>
      <c r="E84" s="54"/>
      <c r="F84" s="67">
        <v>67680</v>
      </c>
      <c r="G84" s="68"/>
      <c r="H84" s="68"/>
      <c r="I84" s="69"/>
    </row>
    <row r="85" spans="1:9" ht="36" customHeight="1" x14ac:dyDescent="0.25">
      <c r="A85" s="132" t="s">
        <v>113</v>
      </c>
      <c r="B85" s="76" t="s">
        <v>220</v>
      </c>
      <c r="C85" s="77"/>
      <c r="D85" s="77"/>
      <c r="E85" s="54"/>
      <c r="F85" s="67">
        <v>4320</v>
      </c>
      <c r="G85" s="68"/>
      <c r="H85" s="68"/>
      <c r="I85" s="69"/>
    </row>
    <row r="86" spans="1:9" ht="36" customHeight="1" x14ac:dyDescent="0.25">
      <c r="A86" s="132" t="s">
        <v>113</v>
      </c>
      <c r="B86" s="76" t="s">
        <v>221</v>
      </c>
      <c r="C86" s="77"/>
      <c r="D86" s="77"/>
      <c r="E86" s="54"/>
      <c r="F86" s="67">
        <v>48240</v>
      </c>
      <c r="G86" s="68"/>
      <c r="H86" s="68"/>
      <c r="I86" s="69"/>
    </row>
    <row r="87" spans="1:9" ht="36" customHeight="1" x14ac:dyDescent="0.25">
      <c r="A87" s="132" t="s">
        <v>113</v>
      </c>
      <c r="B87" s="76" t="s">
        <v>222</v>
      </c>
      <c r="C87" s="77"/>
      <c r="D87" s="77"/>
      <c r="E87" s="54"/>
      <c r="F87" s="67">
        <v>16560</v>
      </c>
      <c r="G87" s="68"/>
      <c r="H87" s="68"/>
      <c r="I87" s="69"/>
    </row>
    <row r="88" spans="1:9" ht="27" customHeight="1" thickBot="1" x14ac:dyDescent="0.3">
      <c r="B88" s="495" t="s">
        <v>187</v>
      </c>
      <c r="C88" s="496"/>
      <c r="D88" s="496"/>
      <c r="E88" s="497"/>
      <c r="F88" s="495"/>
      <c r="G88" s="496"/>
      <c r="H88" s="496"/>
      <c r="I88" s="497"/>
    </row>
    <row r="89" spans="1:9" ht="19.5" customHeight="1" thickBot="1" x14ac:dyDescent="0.3">
      <c r="B89" s="167" t="s">
        <v>188</v>
      </c>
      <c r="C89" s="168"/>
      <c r="D89" s="168"/>
      <c r="E89" s="169"/>
      <c r="F89" s="167"/>
      <c r="G89" s="168"/>
      <c r="H89" s="168"/>
      <c r="I89" s="169"/>
    </row>
    <row r="90" spans="1:9" ht="36" customHeight="1" x14ac:dyDescent="0.25">
      <c r="B90" s="30" t="s">
        <v>189</v>
      </c>
      <c r="C90" s="227"/>
      <c r="D90" s="227"/>
      <c r="E90" s="228"/>
      <c r="F90" s="182">
        <v>60</v>
      </c>
      <c r="G90" s="364"/>
      <c r="H90" s="364"/>
      <c r="I90" s="365"/>
    </row>
    <row r="91" spans="1:9" ht="36" customHeight="1" x14ac:dyDescent="0.25">
      <c r="B91" s="52" t="s">
        <v>190</v>
      </c>
      <c r="C91" s="96"/>
      <c r="D91" s="96"/>
      <c r="E91" s="97"/>
      <c r="F91" s="186">
        <v>60</v>
      </c>
      <c r="G91" s="237"/>
      <c r="H91" s="237"/>
      <c r="I91" s="238"/>
    </row>
    <row r="92" spans="1:9" ht="36" customHeight="1" thickBot="1" x14ac:dyDescent="0.3">
      <c r="B92" s="229" t="s">
        <v>191</v>
      </c>
      <c r="C92" s="230"/>
      <c r="D92" s="230"/>
      <c r="E92" s="231"/>
      <c r="F92" s="184">
        <v>120</v>
      </c>
      <c r="G92" s="378"/>
      <c r="H92" s="378"/>
      <c r="I92" s="379"/>
    </row>
    <row r="93" spans="1:9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</row>
    <row r="94" spans="1:9" ht="36" customHeight="1" x14ac:dyDescent="0.25">
      <c r="A94" s="132" t="s">
        <v>111</v>
      </c>
      <c r="B94" s="76" t="s">
        <v>252</v>
      </c>
      <c r="C94" s="77"/>
      <c r="D94" s="77"/>
      <c r="E94" s="54"/>
      <c r="F94" s="67">
        <v>14184</v>
      </c>
      <c r="G94" s="68"/>
      <c r="H94" s="68"/>
      <c r="I94" s="69"/>
    </row>
    <row r="95" spans="1:9" ht="36" customHeight="1" x14ac:dyDescent="0.25">
      <c r="A95" s="132" t="s">
        <v>111</v>
      </c>
      <c r="B95" s="76" t="s">
        <v>194</v>
      </c>
      <c r="C95" s="77"/>
      <c r="D95" s="77"/>
      <c r="E95" s="54"/>
      <c r="F95" s="67">
        <v>12744</v>
      </c>
      <c r="G95" s="68"/>
      <c r="H95" s="68"/>
      <c r="I95" s="69"/>
    </row>
    <row r="96" spans="1:9" ht="36" customHeight="1" x14ac:dyDescent="0.25">
      <c r="A96" s="132" t="s">
        <v>111</v>
      </c>
      <c r="B96" s="76" t="s">
        <v>195</v>
      </c>
      <c r="C96" s="77"/>
      <c r="D96" s="77"/>
      <c r="E96" s="54"/>
      <c r="F96" s="67">
        <v>0</v>
      </c>
      <c r="G96" s="68"/>
      <c r="H96" s="68"/>
      <c r="I96" s="69"/>
    </row>
    <row r="97" spans="1:9" ht="36" customHeight="1" x14ac:dyDescent="0.25">
      <c r="A97" s="132" t="s">
        <v>113</v>
      </c>
      <c r="B97" s="76" t="s">
        <v>224</v>
      </c>
      <c r="C97" s="77"/>
      <c r="D97" s="77"/>
      <c r="E97" s="54"/>
      <c r="F97" s="67">
        <v>20160</v>
      </c>
      <c r="G97" s="68"/>
      <c r="H97" s="68"/>
      <c r="I97" s="69"/>
    </row>
    <row r="98" spans="1:9" ht="36" customHeight="1" x14ac:dyDescent="0.25">
      <c r="A98" s="132" t="s">
        <v>113</v>
      </c>
      <c r="B98" s="76" t="s">
        <v>225</v>
      </c>
      <c r="C98" s="77"/>
      <c r="D98" s="77"/>
      <c r="E98" s="54"/>
      <c r="F98" s="67">
        <v>18000</v>
      </c>
      <c r="G98" s="68"/>
      <c r="H98" s="68"/>
      <c r="I98" s="69"/>
    </row>
    <row r="99" spans="1:9" ht="36" customHeight="1" x14ac:dyDescent="0.25">
      <c r="A99" s="132" t="s">
        <v>113</v>
      </c>
      <c r="B99" s="76" t="s">
        <v>226</v>
      </c>
      <c r="C99" s="77"/>
      <c r="D99" s="77"/>
      <c r="E99" s="54"/>
      <c r="F99" s="67">
        <v>18000</v>
      </c>
      <c r="G99" s="68"/>
      <c r="H99" s="68"/>
      <c r="I99" s="69"/>
    </row>
    <row r="100" spans="1:9" ht="36" customHeight="1" thickBot="1" x14ac:dyDescent="0.3">
      <c r="A100" s="7"/>
      <c r="B100" s="76" t="s">
        <v>199</v>
      </c>
      <c r="C100" s="77"/>
      <c r="D100" s="77"/>
      <c r="E100" s="54"/>
      <c r="F100" s="67">
        <v>14184</v>
      </c>
      <c r="G100" s="68"/>
      <c r="H100" s="68"/>
      <c r="I100" s="69"/>
    </row>
    <row r="101" spans="1:9" ht="54" customHeight="1" thickBot="1" x14ac:dyDescent="0.3">
      <c r="B101" s="18" t="s">
        <v>200</v>
      </c>
      <c r="C101" s="19"/>
      <c r="D101" s="19"/>
      <c r="E101" s="20"/>
      <c r="F101" s="110"/>
      <c r="G101" s="111"/>
      <c r="H101" s="111"/>
      <c r="I101" s="112"/>
    </row>
    <row r="102" spans="1:9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</row>
    <row r="103" spans="1:9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</row>
    <row r="104" spans="1:9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</row>
    <row r="105" spans="1:9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</row>
    <row r="106" spans="1:9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</row>
    <row r="107" spans="1:9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</row>
    <row r="108" spans="1:9" ht="24" thickBot="1" x14ac:dyDescent="0.3">
      <c r="B108" s="27"/>
      <c r="C108" s="38"/>
      <c r="D108" s="38"/>
      <c r="E108" s="39"/>
      <c r="F108" s="40"/>
      <c r="G108" s="41"/>
      <c r="H108" s="41"/>
      <c r="I108" s="42"/>
    </row>
    <row r="109" spans="1:9" ht="21" customHeight="1" x14ac:dyDescent="0.25">
      <c r="B109" s="124"/>
      <c r="C109" s="124"/>
      <c r="D109" s="124"/>
      <c r="E109" s="124"/>
      <c r="F109" s="124"/>
      <c r="G109" s="124"/>
      <c r="H109" s="124"/>
      <c r="I109" s="124"/>
    </row>
    <row r="110" spans="1:9" s="127" customFormat="1" ht="27" customHeight="1" x14ac:dyDescent="0.25">
      <c r="A110" s="7" t="s">
        <v>113</v>
      </c>
      <c r="B110" s="126" t="s">
        <v>363</v>
      </c>
      <c r="C110" s="126"/>
      <c r="D110" s="126"/>
      <c r="E110" s="126"/>
      <c r="F110" s="126"/>
      <c r="G110" s="126"/>
      <c r="H110" s="126"/>
      <c r="I110" s="126"/>
    </row>
    <row r="111" spans="1:9" s="129" customFormat="1" ht="45" customHeight="1" x14ac:dyDescent="0.25">
      <c r="A111" s="7"/>
      <c r="B111" s="128" t="s">
        <v>209</v>
      </c>
      <c r="C111" s="128"/>
      <c r="D111" s="128"/>
      <c r="E111" s="128"/>
      <c r="F111" s="128"/>
      <c r="G111" s="128"/>
      <c r="H111" s="128"/>
      <c r="I111" s="128"/>
    </row>
    <row r="112" spans="1:9" ht="21" customHeight="1" x14ac:dyDescent="0.25"/>
  </sheetData>
  <sheetProtection selectLockedCells="1" selectUnlockedCells="1"/>
  <mergeCells count="214">
    <mergeCell ref="B109:I109"/>
    <mergeCell ref="B110:I110"/>
    <mergeCell ref="B111:I111"/>
    <mergeCell ref="B106:E106"/>
    <mergeCell ref="F106:I106"/>
    <mergeCell ref="B107:E107"/>
    <mergeCell ref="F107:I107"/>
    <mergeCell ref="B108:E108"/>
    <mergeCell ref="F108:I108"/>
    <mergeCell ref="B102:I102"/>
    <mergeCell ref="B103:E103"/>
    <mergeCell ref="F103:I103"/>
    <mergeCell ref="B104:E104"/>
    <mergeCell ref="F104:I104"/>
    <mergeCell ref="B105:E105"/>
    <mergeCell ref="F105:I105"/>
    <mergeCell ref="B99:E99"/>
    <mergeCell ref="F99:I99"/>
    <mergeCell ref="B100:E100"/>
    <mergeCell ref="F100:I100"/>
    <mergeCell ref="B101:E101"/>
    <mergeCell ref="F101:I101"/>
    <mergeCell ref="B96:E96"/>
    <mergeCell ref="F96:I96"/>
    <mergeCell ref="B97:E97"/>
    <mergeCell ref="F97:I97"/>
    <mergeCell ref="B98:E98"/>
    <mergeCell ref="F98:I98"/>
    <mergeCell ref="B93:E93"/>
    <mergeCell ref="F93:I93"/>
    <mergeCell ref="B94:E94"/>
    <mergeCell ref="F94:I94"/>
    <mergeCell ref="B95:E95"/>
    <mergeCell ref="F95:I95"/>
    <mergeCell ref="B90:E90"/>
    <mergeCell ref="F90:I90"/>
    <mergeCell ref="B91:E91"/>
    <mergeCell ref="F91:I91"/>
    <mergeCell ref="B92:E92"/>
    <mergeCell ref="F92:I92"/>
    <mergeCell ref="B87:E87"/>
    <mergeCell ref="F87:I87"/>
    <mergeCell ref="B88:E88"/>
    <mergeCell ref="F88:I88"/>
    <mergeCell ref="B89:E89"/>
    <mergeCell ref="F89:I89"/>
    <mergeCell ref="B84:E84"/>
    <mergeCell ref="F84:I84"/>
    <mergeCell ref="B85:E85"/>
    <mergeCell ref="F85:I85"/>
    <mergeCell ref="B86:E86"/>
    <mergeCell ref="F86:I86"/>
    <mergeCell ref="B81:E81"/>
    <mergeCell ref="F81:I81"/>
    <mergeCell ref="B82:E82"/>
    <mergeCell ref="F82:I82"/>
    <mergeCell ref="B83:E83"/>
    <mergeCell ref="F83:I83"/>
    <mergeCell ref="B78:E78"/>
    <mergeCell ref="F78:I78"/>
    <mergeCell ref="B79:E79"/>
    <mergeCell ref="F79:I79"/>
    <mergeCell ref="B80:E80"/>
    <mergeCell ref="F80:I80"/>
    <mergeCell ref="B75:E75"/>
    <mergeCell ref="F75:I75"/>
    <mergeCell ref="B76:E76"/>
    <mergeCell ref="F76:I76"/>
    <mergeCell ref="B77:E77"/>
    <mergeCell ref="F77:I77"/>
    <mergeCell ref="B72:E72"/>
    <mergeCell ref="F72:I72"/>
    <mergeCell ref="B73:E73"/>
    <mergeCell ref="F73:I73"/>
    <mergeCell ref="B74:E74"/>
    <mergeCell ref="F74:I74"/>
    <mergeCell ref="B69:E69"/>
    <mergeCell ref="F69:I69"/>
    <mergeCell ref="B70:E70"/>
    <mergeCell ref="F70:I70"/>
    <mergeCell ref="B71:E71"/>
    <mergeCell ref="F71:I71"/>
    <mergeCell ref="B66:E66"/>
    <mergeCell ref="F66:I66"/>
    <mergeCell ref="B67:E67"/>
    <mergeCell ref="F67:I67"/>
    <mergeCell ref="B68:E68"/>
    <mergeCell ref="F68:I68"/>
    <mergeCell ref="B63:E63"/>
    <mergeCell ref="F63:I63"/>
    <mergeCell ref="B64:E64"/>
    <mergeCell ref="F64:I64"/>
    <mergeCell ref="B65:E65"/>
    <mergeCell ref="F65:I65"/>
    <mergeCell ref="B60:E60"/>
    <mergeCell ref="F60:I60"/>
    <mergeCell ref="B61:E61"/>
    <mergeCell ref="F61:I61"/>
    <mergeCell ref="B62:E62"/>
    <mergeCell ref="F62:I62"/>
    <mergeCell ref="B57:E57"/>
    <mergeCell ref="F57:I57"/>
    <mergeCell ref="B58:E58"/>
    <mergeCell ref="F58:I58"/>
    <mergeCell ref="B59:E59"/>
    <mergeCell ref="F59:I59"/>
    <mergeCell ref="B54:E54"/>
    <mergeCell ref="F54:I54"/>
    <mergeCell ref="B55:E55"/>
    <mergeCell ref="F55:I55"/>
    <mergeCell ref="B56:E56"/>
    <mergeCell ref="F56:I56"/>
    <mergeCell ref="B51:E51"/>
    <mergeCell ref="F51:I51"/>
    <mergeCell ref="B52:E52"/>
    <mergeCell ref="F52:I52"/>
    <mergeCell ref="B53:E53"/>
    <mergeCell ref="F53:I53"/>
    <mergeCell ref="B48:E48"/>
    <mergeCell ref="F48:I48"/>
    <mergeCell ref="B49:E49"/>
    <mergeCell ref="F49:I49"/>
    <mergeCell ref="B50:E50"/>
    <mergeCell ref="F50:I50"/>
    <mergeCell ref="B45:E45"/>
    <mergeCell ref="F45:I45"/>
    <mergeCell ref="B46:E46"/>
    <mergeCell ref="F46:I46"/>
    <mergeCell ref="B47:E47"/>
    <mergeCell ref="F47:I47"/>
    <mergeCell ref="B42:E42"/>
    <mergeCell ref="F42:I42"/>
    <mergeCell ref="B43:E43"/>
    <mergeCell ref="F43:I43"/>
    <mergeCell ref="B44:E44"/>
    <mergeCell ref="F44:I44"/>
    <mergeCell ref="B39:E39"/>
    <mergeCell ref="F39:I39"/>
    <mergeCell ref="B40:E40"/>
    <mergeCell ref="F40:I40"/>
    <mergeCell ref="B41:E41"/>
    <mergeCell ref="F41:I41"/>
    <mergeCell ref="B36:E36"/>
    <mergeCell ref="F36:I36"/>
    <mergeCell ref="B37:E37"/>
    <mergeCell ref="F37:I37"/>
    <mergeCell ref="B38:E38"/>
    <mergeCell ref="F38:I38"/>
    <mergeCell ref="B33:E33"/>
    <mergeCell ref="F33:I33"/>
    <mergeCell ref="B34:E34"/>
    <mergeCell ref="F34:I34"/>
    <mergeCell ref="B35:E35"/>
    <mergeCell ref="F35:I35"/>
    <mergeCell ref="B30:E30"/>
    <mergeCell ref="F30:I30"/>
    <mergeCell ref="B31:E31"/>
    <mergeCell ref="F31:I31"/>
    <mergeCell ref="B32:E32"/>
    <mergeCell ref="F32:I32"/>
    <mergeCell ref="B27:E27"/>
    <mergeCell ref="F27:I27"/>
    <mergeCell ref="B28:E28"/>
    <mergeCell ref="F28:I28"/>
    <mergeCell ref="B29:E29"/>
    <mergeCell ref="F29:I29"/>
    <mergeCell ref="B24:E24"/>
    <mergeCell ref="F24:I24"/>
    <mergeCell ref="B25:E25"/>
    <mergeCell ref="F25:I25"/>
    <mergeCell ref="B26:E26"/>
    <mergeCell ref="F26:I26"/>
    <mergeCell ref="B21:E21"/>
    <mergeCell ref="F21:I21"/>
    <mergeCell ref="B22:E22"/>
    <mergeCell ref="F22:I22"/>
    <mergeCell ref="B23:E23"/>
    <mergeCell ref="F23:I23"/>
    <mergeCell ref="B18:E18"/>
    <mergeCell ref="F18:I18"/>
    <mergeCell ref="B19:E19"/>
    <mergeCell ref="F19:I19"/>
    <mergeCell ref="B20:E20"/>
    <mergeCell ref="F20:I20"/>
    <mergeCell ref="B15:E15"/>
    <mergeCell ref="F15:I15"/>
    <mergeCell ref="B16:E16"/>
    <mergeCell ref="F16:I16"/>
    <mergeCell ref="B17:E17"/>
    <mergeCell ref="F17:I17"/>
    <mergeCell ref="B12:E12"/>
    <mergeCell ref="F12:I12"/>
    <mergeCell ref="B13:E13"/>
    <mergeCell ref="F13:I13"/>
    <mergeCell ref="B14:E14"/>
    <mergeCell ref="F14:I14"/>
    <mergeCell ref="B9:E9"/>
    <mergeCell ref="F9:I9"/>
    <mergeCell ref="B10:E10"/>
    <mergeCell ref="F10:I10"/>
    <mergeCell ref="B11:E11"/>
    <mergeCell ref="F11:I11"/>
    <mergeCell ref="B6:E6"/>
    <mergeCell ref="F6:I6"/>
    <mergeCell ref="B7:E7"/>
    <mergeCell ref="F7:I7"/>
    <mergeCell ref="B8:E8"/>
    <mergeCell ref="F8:I8"/>
    <mergeCell ref="B1:I1"/>
    <mergeCell ref="F2:I2"/>
    <mergeCell ref="B3:E3"/>
    <mergeCell ref="B4:I4"/>
    <mergeCell ref="B5:E5"/>
    <mergeCell ref="F5:I5"/>
  </mergeCells>
  <pageMargins left="0.70866141732283472" right="0.70866141732283472" top="0" bottom="0.74803149606299213" header="0.51181102362204722" footer="0.51181102362204722"/>
  <pageSetup paperSize="9" scale="39" firstPageNumber="0" fitToHeight="50" orientation="portrait" r:id="rId1"/>
  <headerFooter alignWithMargins="0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14"/>
  <sheetViews>
    <sheetView view="pageBreakPreview" zoomScale="50" zoomScaleNormal="60" zoomScaleSheetLayoutView="50" workbookViewId="0">
      <pane ySplit="4" topLeftCell="A47" activePane="bottomLeft" state="frozen"/>
      <selection activeCell="B11" sqref="B11:E11"/>
      <selection pane="bottomLeft" activeCell="A52" sqref="A52:XFD53"/>
    </sheetView>
  </sheetViews>
  <sheetFormatPr defaultColWidth="9.140625" defaultRowHeight="12.75" outlineLevelRow="1" x14ac:dyDescent="0.25"/>
  <cols>
    <col min="1" max="1" width="35.8554687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98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3.25" x14ac:dyDescent="0.25">
      <c r="A8" s="7" t="s">
        <v>111</v>
      </c>
      <c r="B8" s="30" t="s">
        <v>112</v>
      </c>
      <c r="C8" s="31"/>
      <c r="D8" s="31"/>
      <c r="E8" s="32"/>
      <c r="F8" s="33">
        <f>H8*1.2</f>
        <v>65577.599999999991</v>
      </c>
      <c r="G8" s="33">
        <f>H8*1.1</f>
        <v>60112.800000000003</v>
      </c>
      <c r="H8" s="33">
        <v>54648</v>
      </c>
      <c r="I8" s="33">
        <f>H8*0.75</f>
        <v>40986</v>
      </c>
      <c r="J8" s="33">
        <f>H8*0.5</f>
        <v>27324</v>
      </c>
    </row>
    <row r="9" spans="1:10" ht="24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91843.199999999997</v>
      </c>
      <c r="G9" s="37">
        <f>H9*1.1</f>
        <v>84189.6</v>
      </c>
      <c r="H9" s="37">
        <v>76536</v>
      </c>
      <c r="I9" s="37">
        <f>H9*0.75</f>
        <v>57402</v>
      </c>
      <c r="J9" s="37">
        <f>H9*0.5</f>
        <v>38268</v>
      </c>
    </row>
    <row r="10" spans="1:10" ht="24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72057.599999999991</v>
      </c>
      <c r="G11" s="33">
        <f>H11*1.1</f>
        <v>66052.800000000003</v>
      </c>
      <c r="H11" s="33">
        <v>60048</v>
      </c>
      <c r="I11" s="33">
        <f>H11*0.75</f>
        <v>45036</v>
      </c>
      <c r="J11" s="33">
        <f>H11*0.5</f>
        <v>30024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100915.2</v>
      </c>
      <c r="G12" s="37">
        <f>H12*1.1</f>
        <v>92505.600000000006</v>
      </c>
      <c r="H12" s="37">
        <v>84096</v>
      </c>
      <c r="I12" s="37">
        <f>H12*0.75</f>
        <v>63072</v>
      </c>
      <c r="J12" s="37">
        <f>H12*0.5</f>
        <v>42048</v>
      </c>
    </row>
    <row r="13" spans="1:10" ht="24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10620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15120</v>
      </c>
      <c r="G15" s="153"/>
      <c r="H15" s="153"/>
      <c r="I15" s="153"/>
      <c r="J15" s="154"/>
    </row>
    <row r="16" spans="1:10" ht="24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1296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1872</v>
      </c>
      <c r="G18" s="68"/>
      <c r="H18" s="68"/>
      <c r="I18" s="68"/>
      <c r="J18" s="69"/>
    </row>
    <row r="19" spans="1:10" ht="24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"&amp;MIN(F21:F40)&amp;" до "&amp;MAX(F21:F40)</f>
        <v>Цена от 13680 до 143640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13680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20520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27360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34200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41040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47880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54720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61560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68400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75240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82080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88920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95760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102600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109440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116280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123120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129960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136800</v>
      </c>
      <c r="G39" s="68"/>
      <c r="H39" s="68"/>
      <c r="I39" s="68"/>
      <c r="J39" s="69"/>
    </row>
    <row r="40" spans="1:10" ht="36" customHeight="1" outlineLevel="1" thickBot="1" x14ac:dyDescent="0.3">
      <c r="A40" s="7"/>
      <c r="B40" s="52" t="s">
        <v>141</v>
      </c>
      <c r="C40" s="53"/>
      <c r="D40" s="53"/>
      <c r="E40" s="54"/>
      <c r="F40" s="67">
        <v>143640</v>
      </c>
      <c r="G40" s="68"/>
      <c r="H40" s="68"/>
      <c r="I40" s="68"/>
      <c r="J40" s="69"/>
    </row>
    <row r="41" spans="1:10" ht="36" customHeight="1" thickBot="1" x14ac:dyDescent="0.3">
      <c r="A41" s="7"/>
      <c r="B41" s="70" t="s">
        <v>142</v>
      </c>
      <c r="C41" s="71"/>
      <c r="D41" s="71"/>
      <c r="E41" s="72"/>
      <c r="F41" s="73" t="str">
        <f>"Цена от "&amp;MIN(F42:F51)&amp;" до "&amp;MAX(F42:F51)</f>
        <v>Цена от 1800 до 40356</v>
      </c>
      <c r="G41" s="74"/>
      <c r="H41" s="74"/>
      <c r="I41" s="74"/>
      <c r="J41" s="75"/>
    </row>
    <row r="42" spans="1:10" ht="36" customHeight="1" x14ac:dyDescent="0.25">
      <c r="A42" s="7"/>
      <c r="B42" s="76" t="s">
        <v>143</v>
      </c>
      <c r="C42" s="77"/>
      <c r="D42" s="77"/>
      <c r="E42" s="54"/>
      <c r="F42" s="67">
        <v>7128</v>
      </c>
      <c r="G42" s="68"/>
      <c r="H42" s="68"/>
      <c r="I42" s="68"/>
      <c r="J42" s="69"/>
    </row>
    <row r="43" spans="1:10" ht="36" customHeight="1" x14ac:dyDescent="0.25">
      <c r="A43" s="7"/>
      <c r="B43" s="76" t="s">
        <v>210</v>
      </c>
      <c r="C43" s="77"/>
      <c r="D43" s="77"/>
      <c r="E43" s="54"/>
      <c r="F43" s="67">
        <v>2844</v>
      </c>
      <c r="G43" s="68"/>
      <c r="H43" s="68"/>
      <c r="I43" s="68"/>
      <c r="J43" s="69"/>
    </row>
    <row r="44" spans="1:10" ht="36" customHeight="1" x14ac:dyDescent="0.25">
      <c r="A44" s="7"/>
      <c r="B44" s="78" t="s">
        <v>145</v>
      </c>
      <c r="C44" s="79"/>
      <c r="D44" s="79"/>
      <c r="E44" s="36"/>
      <c r="F44" s="80">
        <v>40356</v>
      </c>
      <c r="G44" s="81"/>
      <c r="H44" s="81"/>
      <c r="I44" s="81"/>
      <c r="J44" s="82"/>
    </row>
    <row r="45" spans="1:10" ht="36" customHeight="1" x14ac:dyDescent="0.25">
      <c r="A45" s="7"/>
      <c r="B45" s="76" t="s">
        <v>146</v>
      </c>
      <c r="C45" s="77"/>
      <c r="D45" s="77"/>
      <c r="E45" s="54"/>
      <c r="F45" s="67">
        <v>8136</v>
      </c>
      <c r="G45" s="68"/>
      <c r="H45" s="68"/>
      <c r="I45" s="68"/>
      <c r="J45" s="69"/>
    </row>
    <row r="46" spans="1:10" ht="36" customHeight="1" x14ac:dyDescent="0.25">
      <c r="A46" s="7"/>
      <c r="B46" s="76" t="s">
        <v>147</v>
      </c>
      <c r="C46" s="77"/>
      <c r="D46" s="77"/>
      <c r="E46" s="54"/>
      <c r="F46" s="67">
        <v>16380</v>
      </c>
      <c r="G46" s="68"/>
      <c r="H46" s="68"/>
      <c r="I46" s="68"/>
      <c r="J46" s="69"/>
    </row>
    <row r="47" spans="1:10" ht="36" customHeight="1" x14ac:dyDescent="0.25">
      <c r="A47" s="7"/>
      <c r="B47" s="76" t="s">
        <v>148</v>
      </c>
      <c r="C47" s="77"/>
      <c r="D47" s="77"/>
      <c r="E47" s="54"/>
      <c r="F47" s="67">
        <v>1800</v>
      </c>
      <c r="G47" s="68"/>
      <c r="H47" s="68"/>
      <c r="I47" s="68"/>
      <c r="J47" s="69"/>
    </row>
    <row r="48" spans="1:10" ht="36" customHeight="1" x14ac:dyDescent="0.25">
      <c r="A48" s="7"/>
      <c r="B48" s="76" t="s">
        <v>149</v>
      </c>
      <c r="C48" s="77"/>
      <c r="D48" s="77"/>
      <c r="E48" s="54"/>
      <c r="F48" s="67">
        <v>1800</v>
      </c>
      <c r="G48" s="68"/>
      <c r="H48" s="68"/>
      <c r="I48" s="68"/>
      <c r="J48" s="69"/>
    </row>
    <row r="49" spans="1:10" ht="36" customHeight="1" x14ac:dyDescent="0.25">
      <c r="A49" s="7"/>
      <c r="B49" s="76" t="s">
        <v>150</v>
      </c>
      <c r="C49" s="77"/>
      <c r="D49" s="77"/>
      <c r="E49" s="54"/>
      <c r="F49" s="67">
        <v>3600</v>
      </c>
      <c r="G49" s="68"/>
      <c r="H49" s="68"/>
      <c r="I49" s="68"/>
      <c r="J49" s="69"/>
    </row>
    <row r="50" spans="1:10" ht="36" customHeight="1" x14ac:dyDescent="0.25">
      <c r="A50" s="7"/>
      <c r="B50" s="76" t="s">
        <v>151</v>
      </c>
      <c r="C50" s="77"/>
      <c r="D50" s="77"/>
      <c r="E50" s="54"/>
      <c r="F50" s="67">
        <v>5400</v>
      </c>
      <c r="G50" s="68"/>
      <c r="H50" s="68"/>
      <c r="I50" s="68"/>
      <c r="J50" s="69"/>
    </row>
    <row r="51" spans="1:10" ht="36" customHeight="1" thickBot="1" x14ac:dyDescent="0.3">
      <c r="A51" s="7"/>
      <c r="B51" s="76" t="s">
        <v>152</v>
      </c>
      <c r="C51" s="77"/>
      <c r="D51" s="77"/>
      <c r="E51" s="54"/>
      <c r="F51" s="67">
        <v>28332</v>
      </c>
      <c r="G51" s="68"/>
      <c r="H51" s="68"/>
      <c r="I51" s="68"/>
      <c r="J51" s="69"/>
    </row>
    <row r="52" spans="1:10" ht="21.75" customHeight="1" thickBot="1" x14ac:dyDescent="0.3">
      <c r="A52" s="7"/>
      <c r="B52" s="27"/>
      <c r="C52" s="38"/>
      <c r="D52" s="38"/>
      <c r="E52" s="39"/>
      <c r="F52" s="40" t="s">
        <v>153</v>
      </c>
      <c r="G52" s="41"/>
      <c r="H52" s="41"/>
      <c r="I52" s="41"/>
      <c r="J52" s="42"/>
    </row>
    <row r="53" spans="1:10" ht="36" customHeight="1" thickBot="1" x14ac:dyDescent="0.3">
      <c r="A53" s="7"/>
      <c r="B53" s="76" t="s">
        <v>154</v>
      </c>
      <c r="C53" s="77"/>
      <c r="D53" s="77"/>
      <c r="E53" s="54"/>
      <c r="F53" s="67">
        <v>180</v>
      </c>
      <c r="G53" s="68"/>
      <c r="H53" s="68"/>
      <c r="I53" s="68"/>
      <c r="J53" s="69"/>
    </row>
    <row r="54" spans="1:10" ht="54" customHeight="1" thickBot="1" x14ac:dyDescent="0.3">
      <c r="A54" s="7"/>
      <c r="B54" s="194" t="s">
        <v>211</v>
      </c>
      <c r="C54" s="195"/>
      <c r="D54" s="195"/>
      <c r="E54" s="196"/>
      <c r="F54" s="205" t="str">
        <f>"Цена от "&amp;MIN(F56,F60:J61,H94,F62:J73)&amp;" до "&amp;MAX(F56,F60:J61,H94,F62:J73)</f>
        <v>Цена от 3024 до 119520</v>
      </c>
      <c r="G54" s="206"/>
      <c r="H54" s="206"/>
      <c r="I54" s="206"/>
      <c r="J54" s="207"/>
    </row>
    <row r="55" spans="1:10" ht="24" thickBot="1" x14ac:dyDescent="0.3">
      <c r="A55" s="7"/>
      <c r="B55" s="27"/>
      <c r="C55" s="38"/>
      <c r="D55" s="38"/>
      <c r="E55" s="39"/>
      <c r="F55" s="40"/>
      <c r="G55" s="41"/>
      <c r="H55" s="41"/>
      <c r="I55" s="41"/>
      <c r="J55" s="42"/>
    </row>
    <row r="56" spans="1:10" ht="36" customHeight="1" x14ac:dyDescent="0.25">
      <c r="A56" s="7"/>
      <c r="B56" s="76" t="s">
        <v>156</v>
      </c>
      <c r="C56" s="77"/>
      <c r="D56" s="77"/>
      <c r="E56" s="54"/>
      <c r="F56" s="67">
        <v>27000</v>
      </c>
      <c r="G56" s="68"/>
      <c r="H56" s="68"/>
      <c r="I56" s="68"/>
      <c r="J56" s="69"/>
    </row>
    <row r="57" spans="1:10" ht="36" customHeight="1" x14ac:dyDescent="0.25">
      <c r="A57" s="7"/>
      <c r="B57" s="84" t="s">
        <v>157</v>
      </c>
      <c r="C57" s="85"/>
      <c r="D57" s="85"/>
      <c r="E57" s="86"/>
      <c r="F57" s="93">
        <v>2700</v>
      </c>
      <c r="G57" s="94"/>
      <c r="H57" s="94"/>
      <c r="I57" s="94"/>
      <c r="J57" s="95"/>
    </row>
    <row r="58" spans="1:10" ht="36" customHeight="1" thickBot="1" x14ac:dyDescent="0.3">
      <c r="A58" s="7"/>
      <c r="B58" s="84" t="s">
        <v>158</v>
      </c>
      <c r="C58" s="85"/>
      <c r="D58" s="85"/>
      <c r="E58" s="86"/>
      <c r="F58" s="93">
        <v>6750</v>
      </c>
      <c r="G58" s="94"/>
      <c r="H58" s="94"/>
      <c r="I58" s="94"/>
      <c r="J58" s="95"/>
    </row>
    <row r="59" spans="1:10" ht="24" thickBot="1" x14ac:dyDescent="0.3">
      <c r="A59" s="7"/>
      <c r="B59" s="137"/>
      <c r="C59" s="138"/>
      <c r="D59" s="138"/>
      <c r="E59" s="139"/>
      <c r="F59" s="40"/>
      <c r="G59" s="41"/>
      <c r="H59" s="41"/>
      <c r="I59" s="41"/>
      <c r="J59" s="42"/>
    </row>
    <row r="60" spans="1:10" ht="36" customHeight="1" x14ac:dyDescent="0.25">
      <c r="A60" s="7" t="s">
        <v>111</v>
      </c>
      <c r="B60" s="470" t="s">
        <v>159</v>
      </c>
      <c r="C60" s="471"/>
      <c r="D60" s="471"/>
      <c r="E60" s="472"/>
      <c r="F60" s="183">
        <v>24120</v>
      </c>
      <c r="G60" s="44"/>
      <c r="H60" s="44"/>
      <c r="I60" s="44"/>
      <c r="J60" s="45"/>
    </row>
    <row r="61" spans="1:10" ht="36" customHeight="1" x14ac:dyDescent="0.25">
      <c r="A61" s="7" t="s">
        <v>111</v>
      </c>
      <c r="B61" s="323" t="s">
        <v>160</v>
      </c>
      <c r="C61" s="324"/>
      <c r="D61" s="324"/>
      <c r="E61" s="399"/>
      <c r="F61" s="237">
        <v>42120</v>
      </c>
      <c r="G61" s="237"/>
      <c r="H61" s="237"/>
      <c r="I61" s="237"/>
      <c r="J61" s="238"/>
    </row>
    <row r="62" spans="1:10" ht="36" customHeight="1" x14ac:dyDescent="0.25">
      <c r="A62" s="7" t="s">
        <v>111</v>
      </c>
      <c r="B62" s="323" t="s">
        <v>161</v>
      </c>
      <c r="C62" s="324"/>
      <c r="D62" s="324"/>
      <c r="E62" s="399"/>
      <c r="F62" s="237">
        <v>59832</v>
      </c>
      <c r="G62" s="237"/>
      <c r="H62" s="237"/>
      <c r="I62" s="237"/>
      <c r="J62" s="238"/>
    </row>
    <row r="63" spans="1:10" ht="36" customHeight="1" x14ac:dyDescent="0.25">
      <c r="A63" s="7" t="s">
        <v>111</v>
      </c>
      <c r="B63" s="323" t="s">
        <v>162</v>
      </c>
      <c r="C63" s="324"/>
      <c r="D63" s="324"/>
      <c r="E63" s="399"/>
      <c r="F63" s="237">
        <v>56664</v>
      </c>
      <c r="G63" s="237"/>
      <c r="H63" s="237"/>
      <c r="I63" s="237"/>
      <c r="J63" s="238"/>
    </row>
    <row r="64" spans="1:10" ht="36" customHeight="1" x14ac:dyDescent="0.25">
      <c r="A64" s="7" t="s">
        <v>111</v>
      </c>
      <c r="B64" s="323" t="s">
        <v>163</v>
      </c>
      <c r="C64" s="324"/>
      <c r="D64" s="324"/>
      <c r="E64" s="399"/>
      <c r="F64" s="237">
        <v>67996.799999999988</v>
      </c>
      <c r="G64" s="237"/>
      <c r="H64" s="237"/>
      <c r="I64" s="237"/>
      <c r="J64" s="238"/>
    </row>
    <row r="65" spans="1:10" ht="36" customHeight="1" x14ac:dyDescent="0.25">
      <c r="A65" s="7" t="s">
        <v>111</v>
      </c>
      <c r="B65" s="323" t="s">
        <v>164</v>
      </c>
      <c r="C65" s="324"/>
      <c r="D65" s="324"/>
      <c r="E65" s="399"/>
      <c r="F65" s="237">
        <v>36108</v>
      </c>
      <c r="G65" s="237"/>
      <c r="H65" s="237"/>
      <c r="I65" s="237"/>
      <c r="J65" s="238"/>
    </row>
    <row r="66" spans="1:10" ht="36" customHeight="1" x14ac:dyDescent="0.25">
      <c r="A66" s="7" t="s">
        <v>111</v>
      </c>
      <c r="B66" s="323" t="s">
        <v>165</v>
      </c>
      <c r="C66" s="324"/>
      <c r="D66" s="324"/>
      <c r="E66" s="399"/>
      <c r="F66" s="237">
        <v>59832</v>
      </c>
      <c r="G66" s="237"/>
      <c r="H66" s="237"/>
      <c r="I66" s="237"/>
      <c r="J66" s="238"/>
    </row>
    <row r="67" spans="1:10" ht="36" customHeight="1" x14ac:dyDescent="0.25">
      <c r="A67" s="7" t="s">
        <v>111</v>
      </c>
      <c r="B67" s="323" t="s">
        <v>166</v>
      </c>
      <c r="C67" s="324"/>
      <c r="D67" s="324"/>
      <c r="E67" s="399"/>
      <c r="F67" s="237">
        <v>75060</v>
      </c>
      <c r="G67" s="237"/>
      <c r="H67" s="237"/>
      <c r="I67" s="237"/>
      <c r="J67" s="238"/>
    </row>
    <row r="68" spans="1:10" ht="36" customHeight="1" x14ac:dyDescent="0.25">
      <c r="A68" s="7"/>
      <c r="B68" s="323" t="s">
        <v>167</v>
      </c>
      <c r="C68" s="324"/>
      <c r="D68" s="324"/>
      <c r="E68" s="399"/>
      <c r="F68" s="237">
        <v>119520</v>
      </c>
      <c r="G68" s="237"/>
      <c r="H68" s="237"/>
      <c r="I68" s="237"/>
      <c r="J68" s="238"/>
    </row>
    <row r="69" spans="1:10" ht="36" customHeight="1" x14ac:dyDescent="0.25">
      <c r="A69" s="7" t="s">
        <v>111</v>
      </c>
      <c r="B69" s="323" t="s">
        <v>168</v>
      </c>
      <c r="C69" s="324"/>
      <c r="D69" s="324"/>
      <c r="E69" s="399"/>
      <c r="F69" s="237">
        <v>3024</v>
      </c>
      <c r="G69" s="237"/>
      <c r="H69" s="237"/>
      <c r="I69" s="237"/>
      <c r="J69" s="238"/>
    </row>
    <row r="70" spans="1:10" ht="36" customHeight="1" x14ac:dyDescent="0.25">
      <c r="A70" s="7"/>
      <c r="B70" s="323" t="s">
        <v>169</v>
      </c>
      <c r="C70" s="324"/>
      <c r="D70" s="324"/>
      <c r="E70" s="399"/>
      <c r="F70" s="237">
        <v>15588</v>
      </c>
      <c r="G70" s="237"/>
      <c r="H70" s="237"/>
      <c r="I70" s="237"/>
      <c r="J70" s="238"/>
    </row>
    <row r="71" spans="1:10" ht="36" customHeight="1" x14ac:dyDescent="0.25">
      <c r="B71" s="323" t="s">
        <v>170</v>
      </c>
      <c r="C71" s="324"/>
      <c r="D71" s="324"/>
      <c r="E71" s="399"/>
      <c r="F71" s="237">
        <v>12744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171</v>
      </c>
      <c r="C72" s="324"/>
      <c r="D72" s="324"/>
      <c r="E72" s="399"/>
      <c r="F72" s="237">
        <v>110880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172</v>
      </c>
      <c r="C73" s="324"/>
      <c r="D73" s="324"/>
      <c r="E73" s="399"/>
      <c r="F73" s="237">
        <v>75060</v>
      </c>
      <c r="G73" s="237"/>
      <c r="H73" s="237"/>
      <c r="I73" s="237"/>
      <c r="J73" s="238"/>
    </row>
    <row r="74" spans="1:10" ht="37.5" customHeight="1" x14ac:dyDescent="0.25">
      <c r="A74" s="7"/>
      <c r="B74" s="76" t="s">
        <v>173</v>
      </c>
      <c r="C74" s="77"/>
      <c r="D74" s="77"/>
      <c r="E74" s="54"/>
      <c r="F74" s="237">
        <v>5400</v>
      </c>
      <c r="G74" s="237"/>
      <c r="H74" s="237"/>
      <c r="I74" s="237"/>
      <c r="J74" s="238"/>
    </row>
    <row r="75" spans="1:10" ht="36" customHeight="1" x14ac:dyDescent="0.25">
      <c r="A75" s="7"/>
      <c r="B75" s="76" t="s">
        <v>174</v>
      </c>
      <c r="C75" s="77"/>
      <c r="D75" s="77"/>
      <c r="E75" s="54"/>
      <c r="F75" s="237">
        <v>60030</v>
      </c>
      <c r="G75" s="237"/>
      <c r="H75" s="237"/>
      <c r="I75" s="237"/>
      <c r="J75" s="238"/>
    </row>
    <row r="76" spans="1:10" ht="36" customHeight="1" x14ac:dyDescent="0.25">
      <c r="A76" s="7"/>
      <c r="B76" s="76" t="s">
        <v>175</v>
      </c>
      <c r="C76" s="77"/>
      <c r="D76" s="77"/>
      <c r="E76" s="53"/>
      <c r="F76" s="237">
        <v>21060</v>
      </c>
      <c r="G76" s="237"/>
      <c r="H76" s="237"/>
      <c r="I76" s="237"/>
      <c r="J76" s="238"/>
    </row>
    <row r="77" spans="1:10" ht="36" customHeight="1" x14ac:dyDescent="0.25">
      <c r="A77" s="7" t="s">
        <v>113</v>
      </c>
      <c r="B77" s="323" t="s">
        <v>176</v>
      </c>
      <c r="C77" s="324"/>
      <c r="D77" s="324"/>
      <c r="E77" s="399"/>
      <c r="F77" s="237">
        <v>33840</v>
      </c>
      <c r="G77" s="237"/>
      <c r="H77" s="237"/>
      <c r="I77" s="237"/>
      <c r="J77" s="238"/>
    </row>
    <row r="78" spans="1:10" ht="36" customHeight="1" x14ac:dyDescent="0.25">
      <c r="A78" s="7" t="s">
        <v>113</v>
      </c>
      <c r="B78" s="323" t="s">
        <v>177</v>
      </c>
      <c r="C78" s="324"/>
      <c r="D78" s="324"/>
      <c r="E78" s="399"/>
      <c r="F78" s="237">
        <v>59040</v>
      </c>
      <c r="G78" s="237"/>
      <c r="H78" s="237"/>
      <c r="I78" s="237"/>
      <c r="J78" s="238"/>
    </row>
    <row r="79" spans="1:10" ht="36" customHeight="1" x14ac:dyDescent="0.25">
      <c r="A79" s="7" t="s">
        <v>113</v>
      </c>
      <c r="B79" s="323" t="s">
        <v>178</v>
      </c>
      <c r="C79" s="324"/>
      <c r="D79" s="324"/>
      <c r="E79" s="399"/>
      <c r="F79" s="498">
        <v>84240</v>
      </c>
      <c r="G79" s="59"/>
      <c r="H79" s="59"/>
      <c r="I79" s="59"/>
      <c r="J79" s="60"/>
    </row>
    <row r="80" spans="1:10" ht="36" customHeight="1" x14ac:dyDescent="0.25">
      <c r="A80" s="7" t="s">
        <v>113</v>
      </c>
      <c r="B80" s="323" t="s">
        <v>179</v>
      </c>
      <c r="C80" s="324"/>
      <c r="D80" s="324"/>
      <c r="E80" s="399"/>
      <c r="F80" s="498">
        <v>79920</v>
      </c>
      <c r="G80" s="59"/>
      <c r="H80" s="59"/>
      <c r="I80" s="59"/>
      <c r="J80" s="60"/>
    </row>
    <row r="81" spans="1:10" ht="36" customHeight="1" x14ac:dyDescent="0.25">
      <c r="A81" s="7" t="s">
        <v>113</v>
      </c>
      <c r="B81" s="323" t="s">
        <v>180</v>
      </c>
      <c r="C81" s="324"/>
      <c r="D81" s="324"/>
      <c r="E81" s="399"/>
      <c r="F81" s="498">
        <v>95904</v>
      </c>
      <c r="G81" s="59"/>
      <c r="H81" s="59"/>
      <c r="I81" s="59"/>
      <c r="J81" s="60"/>
    </row>
    <row r="82" spans="1:10" ht="36" customHeight="1" x14ac:dyDescent="0.25">
      <c r="A82" s="7" t="s">
        <v>113</v>
      </c>
      <c r="B82" s="323" t="s">
        <v>181</v>
      </c>
      <c r="C82" s="324"/>
      <c r="D82" s="324"/>
      <c r="E82" s="399"/>
      <c r="F82" s="498">
        <v>51120</v>
      </c>
      <c r="G82" s="59"/>
      <c r="H82" s="59"/>
      <c r="I82" s="59"/>
      <c r="J82" s="60"/>
    </row>
    <row r="83" spans="1:10" ht="36" customHeight="1" x14ac:dyDescent="0.25">
      <c r="A83" s="7" t="s">
        <v>113</v>
      </c>
      <c r="B83" s="323" t="s">
        <v>182</v>
      </c>
      <c r="C83" s="324"/>
      <c r="D83" s="324"/>
      <c r="E83" s="399"/>
      <c r="F83" s="498">
        <v>84240</v>
      </c>
      <c r="G83" s="59"/>
      <c r="H83" s="59"/>
      <c r="I83" s="59"/>
      <c r="J83" s="60"/>
    </row>
    <row r="84" spans="1:10" ht="36" customHeight="1" x14ac:dyDescent="0.25">
      <c r="A84" s="7" t="s">
        <v>113</v>
      </c>
      <c r="B84" s="323" t="s">
        <v>183</v>
      </c>
      <c r="C84" s="324"/>
      <c r="D84" s="324"/>
      <c r="E84" s="399"/>
      <c r="F84" s="498">
        <v>105120</v>
      </c>
      <c r="G84" s="59"/>
      <c r="H84" s="59"/>
      <c r="I84" s="59"/>
      <c r="J84" s="60"/>
    </row>
    <row r="85" spans="1:10" ht="36" customHeight="1" x14ac:dyDescent="0.25">
      <c r="A85" s="7" t="s">
        <v>113</v>
      </c>
      <c r="B85" s="323" t="s">
        <v>184</v>
      </c>
      <c r="C85" s="324"/>
      <c r="D85" s="324"/>
      <c r="E85" s="399"/>
      <c r="F85" s="498">
        <v>4320</v>
      </c>
      <c r="G85" s="59"/>
      <c r="H85" s="59"/>
      <c r="I85" s="59"/>
      <c r="J85" s="60"/>
    </row>
    <row r="86" spans="1:10" ht="36" customHeight="1" x14ac:dyDescent="0.25">
      <c r="A86" s="7" t="s">
        <v>113</v>
      </c>
      <c r="B86" s="323" t="s">
        <v>185</v>
      </c>
      <c r="C86" s="324"/>
      <c r="D86" s="324"/>
      <c r="E86" s="399"/>
      <c r="F86" s="498">
        <v>155520</v>
      </c>
      <c r="G86" s="59"/>
      <c r="H86" s="59"/>
      <c r="I86" s="59"/>
      <c r="J86" s="60"/>
    </row>
    <row r="87" spans="1:10" ht="36" customHeight="1" thickBot="1" x14ac:dyDescent="0.3">
      <c r="A87" s="7" t="s">
        <v>113</v>
      </c>
      <c r="B87" s="499" t="s">
        <v>186</v>
      </c>
      <c r="C87" s="500"/>
      <c r="D87" s="500"/>
      <c r="E87" s="501"/>
      <c r="F87" s="152">
        <v>105120</v>
      </c>
      <c r="G87" s="153"/>
      <c r="H87" s="153"/>
      <c r="I87" s="153"/>
      <c r="J87" s="154"/>
    </row>
    <row r="88" spans="1:10" ht="36" customHeight="1" thickBot="1" x14ac:dyDescent="0.3">
      <c r="A88" s="7"/>
      <c r="B88" s="208" t="s">
        <v>187</v>
      </c>
      <c r="C88" s="209"/>
      <c r="D88" s="209"/>
      <c r="E88" s="210"/>
      <c r="F88" s="205"/>
      <c r="G88" s="206"/>
      <c r="H88" s="206"/>
      <c r="I88" s="206"/>
      <c r="J88" s="207"/>
    </row>
    <row r="89" spans="1:10" ht="22.5" customHeight="1" thickBot="1" x14ac:dyDescent="0.3">
      <c r="A89" s="7" t="s">
        <v>111</v>
      </c>
      <c r="B89" s="167" t="s">
        <v>188</v>
      </c>
      <c r="C89" s="168"/>
      <c r="D89" s="168"/>
      <c r="E89" s="168"/>
      <c r="F89" s="168"/>
      <c r="G89" s="168"/>
      <c r="H89" s="168"/>
      <c r="I89" s="168"/>
      <c r="J89" s="169"/>
    </row>
    <row r="90" spans="1:10" ht="36" customHeight="1" x14ac:dyDescent="0.25">
      <c r="A90" s="7"/>
      <c r="B90" s="34" t="s">
        <v>189</v>
      </c>
      <c r="C90" s="170"/>
      <c r="D90" s="170"/>
      <c r="E90" s="171"/>
      <c r="F90" s="80">
        <v>60</v>
      </c>
      <c r="G90" s="81"/>
      <c r="H90" s="81"/>
      <c r="I90" s="81"/>
      <c r="J90" s="82"/>
    </row>
    <row r="91" spans="1:10" ht="36" customHeight="1" x14ac:dyDescent="0.25">
      <c r="A91" s="7"/>
      <c r="B91" s="76" t="s">
        <v>190</v>
      </c>
      <c r="C91" s="77"/>
      <c r="D91" s="77"/>
      <c r="E91" s="54"/>
      <c r="F91" s="67">
        <v>60</v>
      </c>
      <c r="G91" s="68"/>
      <c r="H91" s="68"/>
      <c r="I91" s="68"/>
      <c r="J91" s="69"/>
    </row>
    <row r="92" spans="1:10" ht="36" customHeight="1" thickBot="1" x14ac:dyDescent="0.3">
      <c r="A92" s="7"/>
      <c r="B92" s="76" t="s">
        <v>191</v>
      </c>
      <c r="C92" s="77"/>
      <c r="D92" s="77"/>
      <c r="E92" s="54"/>
      <c r="F92" s="67">
        <v>120</v>
      </c>
      <c r="G92" s="68"/>
      <c r="H92" s="68"/>
      <c r="I92" s="68"/>
      <c r="J92" s="69"/>
    </row>
    <row r="93" spans="1:10" ht="36" customHeight="1" thickBot="1" x14ac:dyDescent="0.3">
      <c r="A93" s="7"/>
      <c r="B93" s="18" t="s">
        <v>192</v>
      </c>
      <c r="C93" s="19"/>
      <c r="D93" s="19"/>
      <c r="E93" s="20"/>
      <c r="F93" s="205"/>
      <c r="G93" s="206"/>
      <c r="H93" s="206"/>
      <c r="I93" s="206"/>
      <c r="J93" s="207"/>
    </row>
    <row r="94" spans="1:10" ht="36" customHeight="1" x14ac:dyDescent="0.25">
      <c r="A94" s="7" t="s">
        <v>111</v>
      </c>
      <c r="B94" s="323" t="s">
        <v>193</v>
      </c>
      <c r="C94" s="324"/>
      <c r="D94" s="324"/>
      <c r="E94" s="399"/>
      <c r="F94" s="211">
        <f>H94*1.2</f>
        <v>21254.399999999998</v>
      </c>
      <c r="G94" s="212">
        <f>H94*1.1</f>
        <v>19483.2</v>
      </c>
      <c r="H94" s="212">
        <v>17712</v>
      </c>
      <c r="I94" s="212">
        <f>H94*0.75</f>
        <v>13284</v>
      </c>
      <c r="J94" s="213">
        <f>H94*0.5</f>
        <v>8856</v>
      </c>
    </row>
    <row r="95" spans="1:10" ht="36" customHeight="1" x14ac:dyDescent="0.25">
      <c r="A95" s="7" t="s">
        <v>111</v>
      </c>
      <c r="B95" s="323" t="s">
        <v>194</v>
      </c>
      <c r="C95" s="324"/>
      <c r="D95" s="324"/>
      <c r="E95" s="399"/>
      <c r="F95" s="67">
        <v>7200</v>
      </c>
      <c r="G95" s="68"/>
      <c r="H95" s="68"/>
      <c r="I95" s="68"/>
      <c r="J95" s="69"/>
    </row>
    <row r="96" spans="1:10" ht="36" customHeight="1" x14ac:dyDescent="0.25">
      <c r="A96" s="7" t="s">
        <v>111</v>
      </c>
      <c r="B96" s="323" t="s">
        <v>195</v>
      </c>
      <c r="C96" s="324"/>
      <c r="D96" s="324"/>
      <c r="E96" s="399"/>
      <c r="F96" s="67">
        <v>26928</v>
      </c>
      <c r="G96" s="68"/>
      <c r="H96" s="68"/>
      <c r="I96" s="68"/>
      <c r="J96" s="69"/>
    </row>
    <row r="97" spans="1:10" ht="36" customHeight="1" x14ac:dyDescent="0.25">
      <c r="A97" s="7" t="s">
        <v>113</v>
      </c>
      <c r="B97" s="323" t="s">
        <v>196</v>
      </c>
      <c r="C97" s="324"/>
      <c r="D97" s="324"/>
      <c r="E97" s="399"/>
      <c r="F97" s="211">
        <f>H97*1.2</f>
        <v>30240</v>
      </c>
      <c r="G97" s="212">
        <f>H97*1.1</f>
        <v>27720.000000000004</v>
      </c>
      <c r="H97" s="212">
        <v>25200</v>
      </c>
      <c r="I97" s="212">
        <f>H97*0.75</f>
        <v>18900</v>
      </c>
      <c r="J97" s="213">
        <f>H97*0.5</f>
        <v>12600</v>
      </c>
    </row>
    <row r="98" spans="1:10" ht="36" customHeight="1" x14ac:dyDescent="0.25">
      <c r="A98" s="7" t="s">
        <v>113</v>
      </c>
      <c r="B98" s="323" t="s">
        <v>197</v>
      </c>
      <c r="C98" s="324"/>
      <c r="D98" s="324"/>
      <c r="E98" s="399"/>
      <c r="F98" s="498">
        <v>10080</v>
      </c>
      <c r="G98" s="59"/>
      <c r="H98" s="59"/>
      <c r="I98" s="59"/>
      <c r="J98" s="60"/>
    </row>
    <row r="99" spans="1:10" ht="36" customHeight="1" x14ac:dyDescent="0.25">
      <c r="A99" s="7" t="s">
        <v>113</v>
      </c>
      <c r="B99" s="323" t="s">
        <v>198</v>
      </c>
      <c r="C99" s="324"/>
      <c r="D99" s="324"/>
      <c r="E99" s="399"/>
      <c r="F99" s="498">
        <v>38160</v>
      </c>
      <c r="G99" s="59"/>
      <c r="H99" s="59"/>
      <c r="I99" s="59"/>
      <c r="J99" s="60"/>
    </row>
    <row r="100" spans="1:10" ht="36" customHeight="1" x14ac:dyDescent="0.25">
      <c r="A100" s="7"/>
      <c r="B100" s="76" t="s">
        <v>199</v>
      </c>
      <c r="C100" s="77"/>
      <c r="D100" s="77"/>
      <c r="E100" s="53"/>
      <c r="F100" s="117">
        <f>H100*1.2</f>
        <v>21600</v>
      </c>
      <c r="G100" s="117">
        <f>H100*1.1</f>
        <v>19800</v>
      </c>
      <c r="H100" s="117">
        <v>18000</v>
      </c>
      <c r="I100" s="117">
        <f>H100*0.75</f>
        <v>13500</v>
      </c>
      <c r="J100" s="117">
        <f>H100*0.5</f>
        <v>9000</v>
      </c>
    </row>
    <row r="101" spans="1:10" ht="54" customHeight="1" thickBot="1" x14ac:dyDescent="0.3">
      <c r="A101" s="7"/>
      <c r="B101" s="330" t="s">
        <v>200</v>
      </c>
      <c r="C101" s="331"/>
      <c r="D101" s="331"/>
      <c r="E101" s="332"/>
      <c r="F101" s="481"/>
      <c r="G101" s="482"/>
      <c r="H101" s="482"/>
      <c r="I101" s="482"/>
      <c r="J101" s="483"/>
    </row>
    <row r="102" spans="1:10" ht="36" customHeight="1" thickBot="1" x14ac:dyDescent="0.3">
      <c r="A102" s="7"/>
      <c r="B102" s="118" t="s">
        <v>188</v>
      </c>
      <c r="C102" s="119"/>
      <c r="D102" s="119"/>
      <c r="E102" s="119"/>
      <c r="F102" s="119"/>
      <c r="G102" s="119"/>
      <c r="H102" s="119"/>
      <c r="I102" s="119"/>
      <c r="J102" s="120"/>
    </row>
    <row r="103" spans="1:10" ht="36" customHeight="1" x14ac:dyDescent="0.25">
      <c r="A103" s="7"/>
      <c r="B103" s="78" t="s">
        <v>201</v>
      </c>
      <c r="C103" s="79"/>
      <c r="D103" s="79"/>
      <c r="E103" s="36"/>
      <c r="F103" s="80">
        <v>90</v>
      </c>
      <c r="G103" s="81"/>
      <c r="H103" s="81"/>
      <c r="I103" s="81"/>
      <c r="J103" s="82"/>
    </row>
    <row r="104" spans="1:10" ht="36" customHeight="1" x14ac:dyDescent="0.25">
      <c r="A104" s="7"/>
      <c r="B104" s="76" t="s">
        <v>202</v>
      </c>
      <c r="C104" s="77"/>
      <c r="D104" s="77"/>
      <c r="E104" s="54"/>
      <c r="F104" s="67">
        <v>45</v>
      </c>
      <c r="G104" s="68"/>
      <c r="H104" s="68"/>
      <c r="I104" s="68"/>
      <c r="J104" s="69"/>
    </row>
    <row r="105" spans="1:10" ht="36" customHeight="1" x14ac:dyDescent="0.25">
      <c r="A105" s="7"/>
      <c r="B105" s="76" t="s">
        <v>203</v>
      </c>
      <c r="C105" s="77"/>
      <c r="D105" s="77"/>
      <c r="E105" s="54"/>
      <c r="F105" s="67">
        <v>45</v>
      </c>
      <c r="G105" s="68"/>
      <c r="H105" s="68"/>
      <c r="I105" s="68"/>
      <c r="J105" s="69"/>
    </row>
    <row r="106" spans="1:10" ht="36" customHeight="1" x14ac:dyDescent="0.25">
      <c r="A106" s="7"/>
      <c r="B106" s="76" t="s">
        <v>204</v>
      </c>
      <c r="C106" s="77"/>
      <c r="D106" s="77"/>
      <c r="E106" s="54"/>
      <c r="F106" s="67">
        <v>90</v>
      </c>
      <c r="G106" s="68"/>
      <c r="H106" s="68"/>
      <c r="I106" s="68"/>
      <c r="J106" s="69"/>
    </row>
    <row r="107" spans="1:10" ht="36" customHeight="1" thickBot="1" x14ac:dyDescent="0.3">
      <c r="A107" s="7"/>
      <c r="B107" s="76" t="s">
        <v>205</v>
      </c>
      <c r="C107" s="77"/>
      <c r="D107" s="77"/>
      <c r="E107" s="54"/>
      <c r="F107" s="67">
        <v>90</v>
      </c>
      <c r="G107" s="68"/>
      <c r="H107" s="68"/>
      <c r="I107" s="68"/>
      <c r="J107" s="69"/>
    </row>
    <row r="108" spans="1:10" ht="24" thickBot="1" x14ac:dyDescent="0.3">
      <c r="A108" s="7"/>
      <c r="B108" s="27"/>
      <c r="C108" s="28"/>
      <c r="D108" s="28"/>
      <c r="E108" s="29"/>
      <c r="F108" s="177"/>
      <c r="G108" s="203"/>
      <c r="H108" s="203"/>
      <c r="I108" s="203"/>
      <c r="J108" s="204"/>
    </row>
    <row r="109" spans="1:10" ht="21" customHeight="1" x14ac:dyDescent="0.25">
      <c r="A109" s="7"/>
      <c r="B109" s="121"/>
      <c r="C109" s="122"/>
      <c r="D109" s="122"/>
      <c r="E109" s="122"/>
      <c r="F109" s="123"/>
      <c r="G109" s="123"/>
      <c r="H109" s="123"/>
      <c r="I109" s="123"/>
      <c r="J109" s="123"/>
    </row>
    <row r="110" spans="1:10" ht="56.25" customHeight="1" x14ac:dyDescent="0.25">
      <c r="A110" s="7"/>
      <c r="B110" s="124" t="s">
        <v>241</v>
      </c>
      <c r="C110" s="124"/>
      <c r="D110" s="124"/>
      <c r="E110" s="124"/>
      <c r="F110" s="124"/>
      <c r="G110" s="124"/>
      <c r="H110" s="124"/>
      <c r="I110" s="124"/>
      <c r="J110" s="124"/>
    </row>
    <row r="111" spans="1:10" ht="41.25" customHeight="1" x14ac:dyDescent="0.25">
      <c r="A111" s="7"/>
      <c r="B111" s="124" t="s">
        <v>207</v>
      </c>
      <c r="C111" s="124"/>
      <c r="D111" s="124"/>
      <c r="E111" s="124"/>
      <c r="F111" s="124"/>
      <c r="G111" s="124"/>
      <c r="H111" s="124"/>
      <c r="I111" s="124"/>
      <c r="J111" s="124"/>
    </row>
    <row r="112" spans="1:10" ht="21" x14ac:dyDescent="0.25">
      <c r="A112" s="7" t="s">
        <v>113</v>
      </c>
      <c r="B112" s="126" t="s">
        <v>255</v>
      </c>
      <c r="C112" s="126"/>
      <c r="D112" s="126"/>
      <c r="E112" s="126"/>
      <c r="F112" s="126"/>
      <c r="G112" s="126"/>
      <c r="H112" s="126"/>
      <c r="I112" s="126"/>
      <c r="J112" s="126"/>
    </row>
    <row r="113" spans="1:10" ht="42" customHeight="1" x14ac:dyDescent="0.25">
      <c r="A113" s="7"/>
      <c r="B113" s="128" t="s">
        <v>209</v>
      </c>
      <c r="C113" s="128"/>
      <c r="D113" s="128"/>
      <c r="E113" s="128"/>
      <c r="F113" s="128"/>
      <c r="G113" s="128"/>
      <c r="H113" s="128"/>
      <c r="I113" s="128"/>
      <c r="J113" s="128"/>
    </row>
    <row r="114" spans="1:10" ht="21" x14ac:dyDescent="0.25">
      <c r="A114" s="7"/>
    </row>
  </sheetData>
  <sheetProtection selectLockedCells="1" selectUnlockedCells="1"/>
  <mergeCells count="204">
    <mergeCell ref="B110:J110"/>
    <mergeCell ref="B111:J111"/>
    <mergeCell ref="B112:J112"/>
    <mergeCell ref="B113:J113"/>
    <mergeCell ref="B106:E106"/>
    <mergeCell ref="F106:J106"/>
    <mergeCell ref="B107:E107"/>
    <mergeCell ref="F107:J107"/>
    <mergeCell ref="B108:E108"/>
    <mergeCell ref="F108:J108"/>
    <mergeCell ref="B102:J102"/>
    <mergeCell ref="B103:E103"/>
    <mergeCell ref="F103:J103"/>
    <mergeCell ref="B104:E104"/>
    <mergeCell ref="F104:J104"/>
    <mergeCell ref="B105:E105"/>
    <mergeCell ref="F105:J105"/>
    <mergeCell ref="B98:E98"/>
    <mergeCell ref="F98:J98"/>
    <mergeCell ref="B99:E99"/>
    <mergeCell ref="F99:J99"/>
    <mergeCell ref="B100:E100"/>
    <mergeCell ref="B101:E101"/>
    <mergeCell ref="F101:J101"/>
    <mergeCell ref="B94:E94"/>
    <mergeCell ref="B95:E95"/>
    <mergeCell ref="F95:J95"/>
    <mergeCell ref="B96:E96"/>
    <mergeCell ref="F96:J96"/>
    <mergeCell ref="B97:E97"/>
    <mergeCell ref="B91:E91"/>
    <mergeCell ref="F91:J91"/>
    <mergeCell ref="B92:E92"/>
    <mergeCell ref="F92:J92"/>
    <mergeCell ref="B93:E93"/>
    <mergeCell ref="F93:J93"/>
    <mergeCell ref="B87:E87"/>
    <mergeCell ref="F87:J87"/>
    <mergeCell ref="F88:J88"/>
    <mergeCell ref="B89:J89"/>
    <mergeCell ref="B90:E90"/>
    <mergeCell ref="F90:J90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60" zoomScaleNormal="60" workbookViewId="0">
      <pane ySplit="4" topLeftCell="A52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35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99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36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70761.599999999991</v>
      </c>
      <c r="G8" s="33">
        <f>H8*1.1</f>
        <v>64864.800000000003</v>
      </c>
      <c r="H8" s="33">
        <v>58968</v>
      </c>
      <c r="I8" s="33">
        <f>H8*0.75</f>
        <v>44226</v>
      </c>
      <c r="J8" s="33">
        <f>H8*0.5</f>
        <v>29484</v>
      </c>
    </row>
    <row r="9" spans="1:10" ht="36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99100.800000000003</v>
      </c>
      <c r="G9" s="37">
        <f>H9*1.1</f>
        <v>90842.400000000009</v>
      </c>
      <c r="H9" s="37">
        <v>82584</v>
      </c>
      <c r="I9" s="37">
        <f>H9*0.75</f>
        <v>61938</v>
      </c>
      <c r="J9" s="37">
        <f>H9*0.5</f>
        <v>41292</v>
      </c>
    </row>
    <row r="10" spans="1:10" ht="36" customHeight="1" thickBot="1" x14ac:dyDescent="0.3">
      <c r="A10" s="7"/>
      <c r="B10" s="27"/>
      <c r="C10" s="38"/>
      <c r="D10" s="38"/>
      <c r="E10" s="39"/>
      <c r="F10" s="40"/>
      <c r="G10" s="41"/>
      <c r="H10" s="41"/>
      <c r="I10" s="41"/>
      <c r="J10" s="42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79401.599999999991</v>
      </c>
      <c r="G11" s="33">
        <f>H11*1.1</f>
        <v>72784.800000000003</v>
      </c>
      <c r="H11" s="33">
        <v>66168</v>
      </c>
      <c r="I11" s="33">
        <f>H11*0.75</f>
        <v>49626</v>
      </c>
      <c r="J11" s="33">
        <f>H11*0.5</f>
        <v>33084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111196.8</v>
      </c>
      <c r="G12" s="37">
        <f>H12*1.1</f>
        <v>101930.40000000001</v>
      </c>
      <c r="H12" s="37">
        <v>92664</v>
      </c>
      <c r="I12" s="37">
        <f>H12*0.75</f>
        <v>69498</v>
      </c>
      <c r="J12" s="37">
        <f>H12*0.5</f>
        <v>46332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14184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20160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2880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4032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70" t="s">
        <v>121</v>
      </c>
      <c r="C20" s="71"/>
      <c r="D20" s="71"/>
      <c r="E20" s="72"/>
      <c r="F20" s="73" t="str">
        <f>"Цена от "&amp;MIN(F21:F50)&amp;" до "&amp;MAX(F21:F50)</f>
        <v>Цена от 16920 до 981360</v>
      </c>
      <c r="G20" s="74"/>
      <c r="H20" s="74"/>
      <c r="I20" s="74"/>
      <c r="J20" s="75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16920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33840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67680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101520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135360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169200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203040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236880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270720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304560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338400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372240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406080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439920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473760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507600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541440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575280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609120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642960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676800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710640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744480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778320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812160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846000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879840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913680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947520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981360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1080 до 38592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10728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1080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37512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7452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22680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1440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1440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2880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4320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38592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3024 до 160560</v>
      </c>
      <c r="G64" s="206"/>
      <c r="H64" s="206"/>
      <c r="I64" s="206"/>
      <c r="J64" s="207"/>
    </row>
    <row r="65" spans="1:10" ht="24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36720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3672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9180</v>
      </c>
      <c r="G68" s="94"/>
      <c r="H68" s="94"/>
      <c r="I68" s="94"/>
      <c r="J68" s="95"/>
    </row>
    <row r="69" spans="1:10" ht="24" customHeight="1" thickBot="1" x14ac:dyDescent="0.3">
      <c r="A69" s="7"/>
      <c r="B69" s="137"/>
      <c r="C69" s="138"/>
      <c r="D69" s="138"/>
      <c r="E69" s="1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470" t="s">
        <v>159</v>
      </c>
      <c r="C70" s="471"/>
      <c r="D70" s="471"/>
      <c r="E70" s="472"/>
      <c r="F70" s="183">
        <v>30096</v>
      </c>
      <c r="G70" s="44"/>
      <c r="H70" s="44"/>
      <c r="I70" s="44"/>
      <c r="J70" s="45"/>
    </row>
    <row r="71" spans="1:10" ht="36" customHeight="1" x14ac:dyDescent="0.25">
      <c r="A71" s="7" t="s">
        <v>111</v>
      </c>
      <c r="B71" s="323" t="s">
        <v>160</v>
      </c>
      <c r="C71" s="324"/>
      <c r="D71" s="324"/>
      <c r="E71" s="399"/>
      <c r="F71" s="237">
        <v>14184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323" t="s">
        <v>161</v>
      </c>
      <c r="C72" s="324"/>
      <c r="D72" s="324"/>
      <c r="E72" s="399"/>
      <c r="F72" s="237">
        <v>17712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323" t="s">
        <v>162</v>
      </c>
      <c r="C73" s="324"/>
      <c r="D73" s="324"/>
      <c r="E73" s="399"/>
      <c r="F73" s="237">
        <v>49680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323" t="s">
        <v>163</v>
      </c>
      <c r="C74" s="324"/>
      <c r="D74" s="324"/>
      <c r="E74" s="399"/>
      <c r="F74" s="237">
        <v>59616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323" t="s">
        <v>164</v>
      </c>
      <c r="C75" s="324"/>
      <c r="D75" s="324"/>
      <c r="E75" s="399"/>
      <c r="F75" s="237">
        <v>10620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323" t="s">
        <v>165</v>
      </c>
      <c r="C76" s="324"/>
      <c r="D76" s="324"/>
      <c r="E76" s="399"/>
      <c r="F76" s="237">
        <v>21240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323" t="s">
        <v>166</v>
      </c>
      <c r="C77" s="324"/>
      <c r="D77" s="324"/>
      <c r="E77" s="399"/>
      <c r="F77" s="237">
        <v>24840</v>
      </c>
      <c r="G77" s="237"/>
      <c r="H77" s="237"/>
      <c r="I77" s="237"/>
      <c r="J77" s="238"/>
    </row>
    <row r="78" spans="1:10" ht="36" customHeight="1" x14ac:dyDescent="0.25">
      <c r="A78" s="7"/>
      <c r="B78" s="323" t="s">
        <v>167</v>
      </c>
      <c r="C78" s="324"/>
      <c r="D78" s="324"/>
      <c r="E78" s="399"/>
      <c r="F78" s="237">
        <v>144000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323" t="s">
        <v>168</v>
      </c>
      <c r="C79" s="324"/>
      <c r="D79" s="324"/>
      <c r="E79" s="399"/>
      <c r="F79" s="237">
        <v>3024</v>
      </c>
      <c r="G79" s="237"/>
      <c r="H79" s="237"/>
      <c r="I79" s="237"/>
      <c r="J79" s="238"/>
    </row>
    <row r="80" spans="1:10" ht="36" customHeight="1" x14ac:dyDescent="0.25">
      <c r="A80" s="7"/>
      <c r="B80" s="323" t="s">
        <v>169</v>
      </c>
      <c r="C80" s="324"/>
      <c r="D80" s="324"/>
      <c r="E80" s="399"/>
      <c r="F80" s="237">
        <v>60300</v>
      </c>
      <c r="G80" s="237"/>
      <c r="H80" s="237"/>
      <c r="I80" s="237"/>
      <c r="J80" s="238"/>
    </row>
    <row r="81" spans="1:10" ht="36" customHeight="1" x14ac:dyDescent="0.25">
      <c r="B81" s="323" t="s">
        <v>170</v>
      </c>
      <c r="C81" s="324"/>
      <c r="D81" s="324"/>
      <c r="E81" s="399"/>
      <c r="F81" s="237">
        <v>50220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323" t="s">
        <v>171</v>
      </c>
      <c r="C82" s="324"/>
      <c r="D82" s="324"/>
      <c r="E82" s="399"/>
      <c r="F82" s="237">
        <v>160560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323" t="s">
        <v>172</v>
      </c>
      <c r="C83" s="324"/>
      <c r="D83" s="324"/>
      <c r="E83" s="399"/>
      <c r="F83" s="237">
        <v>21240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237">
        <v>7200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237">
        <v>120060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237">
        <v>60030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323" t="s">
        <v>176</v>
      </c>
      <c r="C87" s="324"/>
      <c r="D87" s="324"/>
      <c r="E87" s="399"/>
      <c r="F87" s="237">
        <v>42480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323" t="s">
        <v>177</v>
      </c>
      <c r="C88" s="324"/>
      <c r="D88" s="324"/>
      <c r="E88" s="399"/>
      <c r="F88" s="237">
        <v>20160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323" t="s">
        <v>178</v>
      </c>
      <c r="C89" s="324"/>
      <c r="D89" s="324"/>
      <c r="E89" s="399"/>
      <c r="F89" s="498">
        <v>25200</v>
      </c>
      <c r="G89" s="59"/>
      <c r="H89" s="59"/>
      <c r="I89" s="59"/>
      <c r="J89" s="60"/>
    </row>
    <row r="90" spans="1:10" ht="36" customHeight="1" x14ac:dyDescent="0.25">
      <c r="A90" s="7" t="s">
        <v>113</v>
      </c>
      <c r="B90" s="323" t="s">
        <v>179</v>
      </c>
      <c r="C90" s="324"/>
      <c r="D90" s="324"/>
      <c r="E90" s="399"/>
      <c r="F90" s="498">
        <v>69840</v>
      </c>
      <c r="G90" s="59"/>
      <c r="H90" s="59"/>
      <c r="I90" s="59"/>
      <c r="J90" s="60"/>
    </row>
    <row r="91" spans="1:10" ht="36" customHeight="1" x14ac:dyDescent="0.25">
      <c r="A91" s="7" t="s">
        <v>113</v>
      </c>
      <c r="B91" s="323" t="s">
        <v>180</v>
      </c>
      <c r="C91" s="324"/>
      <c r="D91" s="324"/>
      <c r="E91" s="399"/>
      <c r="F91" s="498">
        <v>83808</v>
      </c>
      <c r="G91" s="59"/>
      <c r="H91" s="59"/>
      <c r="I91" s="59"/>
      <c r="J91" s="60"/>
    </row>
    <row r="92" spans="1:10" ht="36" customHeight="1" x14ac:dyDescent="0.25">
      <c r="A92" s="7" t="s">
        <v>113</v>
      </c>
      <c r="B92" s="323" t="s">
        <v>181</v>
      </c>
      <c r="C92" s="324"/>
      <c r="D92" s="324"/>
      <c r="E92" s="399"/>
      <c r="F92" s="498">
        <v>15120</v>
      </c>
      <c r="G92" s="59"/>
      <c r="H92" s="59"/>
      <c r="I92" s="59"/>
      <c r="J92" s="60"/>
    </row>
    <row r="93" spans="1:10" ht="36" customHeight="1" x14ac:dyDescent="0.25">
      <c r="A93" s="7" t="s">
        <v>113</v>
      </c>
      <c r="B93" s="323" t="s">
        <v>182</v>
      </c>
      <c r="C93" s="324"/>
      <c r="D93" s="324"/>
      <c r="E93" s="399"/>
      <c r="F93" s="498">
        <v>30240</v>
      </c>
      <c r="G93" s="59"/>
      <c r="H93" s="59"/>
      <c r="I93" s="59"/>
      <c r="J93" s="60"/>
    </row>
    <row r="94" spans="1:10" ht="36" customHeight="1" x14ac:dyDescent="0.25">
      <c r="A94" s="7" t="s">
        <v>113</v>
      </c>
      <c r="B94" s="323" t="s">
        <v>183</v>
      </c>
      <c r="C94" s="324"/>
      <c r="D94" s="324"/>
      <c r="E94" s="399"/>
      <c r="F94" s="498">
        <v>35280</v>
      </c>
      <c r="G94" s="59"/>
      <c r="H94" s="59"/>
      <c r="I94" s="59"/>
      <c r="J94" s="60"/>
    </row>
    <row r="95" spans="1:10" ht="36" customHeight="1" x14ac:dyDescent="0.25">
      <c r="A95" s="7" t="s">
        <v>113</v>
      </c>
      <c r="B95" s="323" t="s">
        <v>184</v>
      </c>
      <c r="C95" s="324"/>
      <c r="D95" s="324"/>
      <c r="E95" s="399"/>
      <c r="F95" s="498">
        <v>4320</v>
      </c>
      <c r="G95" s="59"/>
      <c r="H95" s="59"/>
      <c r="I95" s="59"/>
      <c r="J95" s="60"/>
    </row>
    <row r="96" spans="1:10" ht="36" customHeight="1" x14ac:dyDescent="0.25">
      <c r="A96" s="7" t="s">
        <v>113</v>
      </c>
      <c r="B96" s="323" t="s">
        <v>185</v>
      </c>
      <c r="C96" s="324"/>
      <c r="D96" s="324"/>
      <c r="E96" s="399"/>
      <c r="F96" s="498">
        <v>225360</v>
      </c>
      <c r="G96" s="59"/>
      <c r="H96" s="59"/>
      <c r="I96" s="59"/>
      <c r="J96" s="60"/>
    </row>
    <row r="97" spans="1:10" ht="36" customHeight="1" thickBot="1" x14ac:dyDescent="0.3">
      <c r="A97" s="7" t="s">
        <v>113</v>
      </c>
      <c r="B97" s="499" t="s">
        <v>186</v>
      </c>
      <c r="C97" s="500"/>
      <c r="D97" s="500"/>
      <c r="E97" s="501"/>
      <c r="F97" s="152">
        <v>30240</v>
      </c>
      <c r="G97" s="153"/>
      <c r="H97" s="153"/>
      <c r="I97" s="153"/>
      <c r="J97" s="154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323" t="s">
        <v>193</v>
      </c>
      <c r="C104" s="324"/>
      <c r="D104" s="324"/>
      <c r="E104" s="399"/>
      <c r="F104" s="211">
        <f>H104*1.2</f>
        <v>50976</v>
      </c>
      <c r="G104" s="212">
        <f>H104*1.1</f>
        <v>46728.000000000007</v>
      </c>
      <c r="H104" s="212">
        <v>42480</v>
      </c>
      <c r="I104" s="212">
        <f>H104*0.75</f>
        <v>31860</v>
      </c>
      <c r="J104" s="213">
        <f>H104*0.5</f>
        <v>21240</v>
      </c>
    </row>
    <row r="105" spans="1:10" ht="36" customHeight="1" x14ac:dyDescent="0.25">
      <c r="A105" s="7" t="s">
        <v>111</v>
      </c>
      <c r="B105" s="323" t="s">
        <v>194</v>
      </c>
      <c r="C105" s="324"/>
      <c r="D105" s="324"/>
      <c r="E105" s="399"/>
      <c r="F105" s="67">
        <v>10620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323" t="s">
        <v>195</v>
      </c>
      <c r="C106" s="324"/>
      <c r="D106" s="324"/>
      <c r="E106" s="399"/>
      <c r="F106" s="67">
        <v>10620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323" t="s">
        <v>196</v>
      </c>
      <c r="C107" s="324"/>
      <c r="D107" s="324"/>
      <c r="E107" s="399"/>
      <c r="F107" s="211">
        <f>H107*1.2</f>
        <v>71712</v>
      </c>
      <c r="G107" s="212">
        <f>H107*1.1</f>
        <v>65736</v>
      </c>
      <c r="H107" s="212">
        <v>59760</v>
      </c>
      <c r="I107" s="212">
        <f>H107*0.75</f>
        <v>44820</v>
      </c>
      <c r="J107" s="213">
        <f>H107*0.5</f>
        <v>29880</v>
      </c>
    </row>
    <row r="108" spans="1:10" ht="36" customHeight="1" x14ac:dyDescent="0.25">
      <c r="A108" s="7" t="s">
        <v>113</v>
      </c>
      <c r="B108" s="323" t="s">
        <v>197</v>
      </c>
      <c r="C108" s="324"/>
      <c r="D108" s="324"/>
      <c r="E108" s="399"/>
      <c r="F108" s="498">
        <v>15120</v>
      </c>
      <c r="G108" s="59"/>
      <c r="H108" s="59"/>
      <c r="I108" s="59"/>
      <c r="J108" s="60"/>
    </row>
    <row r="109" spans="1:10" ht="36" customHeight="1" x14ac:dyDescent="0.25">
      <c r="A109" s="7" t="s">
        <v>113</v>
      </c>
      <c r="B109" s="323" t="s">
        <v>198</v>
      </c>
      <c r="C109" s="324"/>
      <c r="D109" s="324"/>
      <c r="E109" s="399"/>
      <c r="F109" s="498">
        <v>15120</v>
      </c>
      <c r="G109" s="59"/>
      <c r="H109" s="59"/>
      <c r="I109" s="59"/>
      <c r="J109" s="60"/>
    </row>
    <row r="110" spans="1:10" ht="36" customHeight="1" x14ac:dyDescent="0.25">
      <c r="A110" s="7"/>
      <c r="B110" s="76" t="s">
        <v>199</v>
      </c>
      <c r="C110" s="77"/>
      <c r="D110" s="77"/>
      <c r="E110" s="53"/>
      <c r="F110" s="117">
        <f>H110*1.2</f>
        <v>21600</v>
      </c>
      <c r="G110" s="117">
        <f>H110*1.1</f>
        <v>19800</v>
      </c>
      <c r="H110" s="117">
        <v>18000</v>
      </c>
      <c r="I110" s="117">
        <f>H110*0.75</f>
        <v>13500</v>
      </c>
      <c r="J110" s="117">
        <f>H110*0.5</f>
        <v>9000</v>
      </c>
    </row>
    <row r="111" spans="1:10" ht="54" customHeight="1" thickBot="1" x14ac:dyDescent="0.3">
      <c r="A111" s="7"/>
      <c r="B111" s="330" t="s">
        <v>200</v>
      </c>
      <c r="C111" s="331"/>
      <c r="D111" s="331"/>
      <c r="E111" s="332"/>
      <c r="F111" s="481"/>
      <c r="G111" s="482"/>
      <c r="H111" s="482"/>
      <c r="I111" s="482"/>
      <c r="J111" s="483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customHeight="1" thickBot="1" x14ac:dyDescent="0.3">
      <c r="A118" s="7"/>
      <c r="B118" s="27"/>
      <c r="C118" s="28"/>
      <c r="D118" s="28"/>
      <c r="E118" s="29"/>
      <c r="F118" s="177"/>
      <c r="G118" s="203"/>
      <c r="H118" s="203"/>
      <c r="I118" s="203"/>
      <c r="J118" s="204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F10:J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J124"/>
  <sheetViews>
    <sheetView view="pageBreakPreview" zoomScale="50" zoomScaleNormal="60" zoomScaleSheetLayoutView="50" workbookViewId="0">
      <pane ySplit="4" topLeftCell="A53" activePane="bottomLeft" state="frozen"/>
      <selection activeCell="B11" sqref="B11:E11"/>
      <selection pane="bottomLeft" activeCell="A62" sqref="A62:XFD63"/>
    </sheetView>
  </sheetViews>
  <sheetFormatPr defaultColWidth="9.140625" defaultRowHeight="12.75" outlineLevelRow="1" x14ac:dyDescent="0.25"/>
  <cols>
    <col min="1" max="1" width="23.5703125" style="9" hidden="1" customWidth="1"/>
    <col min="2" max="2" width="30.7109375" style="130" customWidth="1"/>
    <col min="3" max="5" width="30.7109375" style="9" customWidth="1"/>
    <col min="6" max="10" width="24.7109375" style="131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100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ht="54" customHeight="1" thickBot="1" x14ac:dyDescent="0.3">
      <c r="A6" s="7"/>
      <c r="B6" s="23" t="s">
        <v>105</v>
      </c>
      <c r="C6" s="24"/>
      <c r="D6" s="24"/>
      <c r="E6" s="25"/>
      <c r="F6" s="26" t="s">
        <v>106</v>
      </c>
      <c r="G6" s="26" t="s">
        <v>107</v>
      </c>
      <c r="H6" s="26" t="s">
        <v>108</v>
      </c>
      <c r="I6" s="26" t="s">
        <v>109</v>
      </c>
      <c r="J6" s="26" t="s">
        <v>110</v>
      </c>
    </row>
    <row r="7" spans="1:10" ht="24" customHeight="1" thickBot="1" x14ac:dyDescent="0.3">
      <c r="A7" s="7"/>
      <c r="B7" s="27"/>
      <c r="C7" s="38"/>
      <c r="D7" s="38"/>
      <c r="E7" s="39"/>
      <c r="F7" s="40"/>
      <c r="G7" s="41"/>
      <c r="H7" s="41"/>
      <c r="I7" s="41"/>
      <c r="J7" s="42"/>
    </row>
    <row r="8" spans="1:10" ht="24" customHeight="1" x14ac:dyDescent="0.25">
      <c r="A8" s="7" t="s">
        <v>111</v>
      </c>
      <c r="B8" s="30" t="s">
        <v>112</v>
      </c>
      <c r="C8" s="31"/>
      <c r="D8" s="31"/>
      <c r="E8" s="32"/>
      <c r="F8" s="33">
        <f>H8*1.2</f>
        <v>45446.400000000001</v>
      </c>
      <c r="G8" s="33">
        <f>H8*1.1</f>
        <v>41659.200000000004</v>
      </c>
      <c r="H8" s="33">
        <v>37872</v>
      </c>
      <c r="I8" s="33">
        <f>H8*0.75</f>
        <v>28404</v>
      </c>
      <c r="J8" s="33">
        <f>H8*0.5</f>
        <v>18936</v>
      </c>
    </row>
    <row r="9" spans="1:10" ht="24" customHeight="1" thickBot="1" x14ac:dyDescent="0.3">
      <c r="A9" s="7" t="s">
        <v>113</v>
      </c>
      <c r="B9" s="34" t="s">
        <v>114</v>
      </c>
      <c r="C9" s="35"/>
      <c r="D9" s="35"/>
      <c r="E9" s="36"/>
      <c r="F9" s="37">
        <f>H9*1.2</f>
        <v>63676.799999999996</v>
      </c>
      <c r="G9" s="37">
        <f>H9*1.1</f>
        <v>58370.400000000001</v>
      </c>
      <c r="H9" s="37">
        <v>53064</v>
      </c>
      <c r="I9" s="37">
        <f>H9*0.75</f>
        <v>39798</v>
      </c>
      <c r="J9" s="37">
        <f>H9*0.5</f>
        <v>26532</v>
      </c>
    </row>
    <row r="10" spans="1:10" ht="24" customHeight="1" thickBot="1" x14ac:dyDescent="0.3">
      <c r="A10" s="7"/>
      <c r="B10" s="27"/>
      <c r="C10" s="38"/>
      <c r="D10" s="38"/>
      <c r="E10" s="39"/>
      <c r="F10" s="146"/>
      <c r="G10" s="146"/>
      <c r="H10" s="146"/>
      <c r="I10" s="146"/>
      <c r="J10" s="147"/>
    </row>
    <row r="11" spans="1:10" ht="36" customHeight="1" x14ac:dyDescent="0.25">
      <c r="A11" s="7" t="s">
        <v>111</v>
      </c>
      <c r="B11" s="30" t="s">
        <v>115</v>
      </c>
      <c r="C11" s="31"/>
      <c r="D11" s="31"/>
      <c r="E11" s="32"/>
      <c r="F11" s="33">
        <f>H11*1.2</f>
        <v>54604.799999999996</v>
      </c>
      <c r="G11" s="33">
        <f>H11*1.1</f>
        <v>50054.400000000001</v>
      </c>
      <c r="H11" s="33">
        <v>45504</v>
      </c>
      <c r="I11" s="33">
        <f>H11*0.75</f>
        <v>34128</v>
      </c>
      <c r="J11" s="33">
        <f>H11*0.5</f>
        <v>22752</v>
      </c>
    </row>
    <row r="12" spans="1:10" ht="36" customHeight="1" thickBot="1" x14ac:dyDescent="0.3">
      <c r="A12" s="7" t="s">
        <v>113</v>
      </c>
      <c r="B12" s="34" t="s">
        <v>116</v>
      </c>
      <c r="C12" s="35"/>
      <c r="D12" s="35"/>
      <c r="E12" s="36"/>
      <c r="F12" s="37">
        <f>H12*1.2</f>
        <v>76464</v>
      </c>
      <c r="G12" s="37">
        <f>H12*1.1</f>
        <v>70092</v>
      </c>
      <c r="H12" s="37">
        <v>63720</v>
      </c>
      <c r="I12" s="37">
        <f>H12*0.75</f>
        <v>47790</v>
      </c>
      <c r="J12" s="37">
        <f>H12*0.5</f>
        <v>31860</v>
      </c>
    </row>
    <row r="13" spans="1:10" ht="24" customHeight="1" thickBot="1" x14ac:dyDescent="0.3">
      <c r="A13" s="7"/>
      <c r="B13" s="27"/>
      <c r="C13" s="28"/>
      <c r="D13" s="28"/>
      <c r="E13" s="29"/>
      <c r="F13" s="140"/>
      <c r="G13" s="141"/>
      <c r="H13" s="141"/>
      <c r="I13" s="141"/>
      <c r="J13" s="142"/>
    </row>
    <row r="14" spans="1:10" ht="36" customHeight="1" x14ac:dyDescent="0.25">
      <c r="A14" s="7" t="s">
        <v>111</v>
      </c>
      <c r="B14" s="30" t="s">
        <v>117</v>
      </c>
      <c r="C14" s="227"/>
      <c r="D14" s="227"/>
      <c r="E14" s="228"/>
      <c r="F14" s="143">
        <v>8510.4</v>
      </c>
      <c r="G14" s="144"/>
      <c r="H14" s="144"/>
      <c r="I14" s="144"/>
      <c r="J14" s="145"/>
    </row>
    <row r="15" spans="1:10" ht="36" customHeight="1" thickBot="1" x14ac:dyDescent="0.3">
      <c r="A15" s="7" t="s">
        <v>113</v>
      </c>
      <c r="B15" s="229" t="s">
        <v>118</v>
      </c>
      <c r="C15" s="230"/>
      <c r="D15" s="230"/>
      <c r="E15" s="231"/>
      <c r="F15" s="369">
        <v>12240</v>
      </c>
      <c r="G15" s="153"/>
      <c r="H15" s="153"/>
      <c r="I15" s="153"/>
      <c r="J15" s="154"/>
    </row>
    <row r="16" spans="1:10" ht="24" customHeight="1" thickBot="1" x14ac:dyDescent="0.3">
      <c r="A16" s="7"/>
      <c r="B16" s="27"/>
      <c r="C16" s="28"/>
      <c r="D16" s="28"/>
      <c r="E16" s="29"/>
      <c r="F16" s="158"/>
      <c r="G16" s="159"/>
      <c r="H16" s="159"/>
      <c r="I16" s="159"/>
      <c r="J16" s="160"/>
    </row>
    <row r="17" spans="1:10" ht="36" customHeight="1" x14ac:dyDescent="0.25">
      <c r="A17" s="7" t="s">
        <v>111</v>
      </c>
      <c r="B17" s="52" t="s">
        <v>119</v>
      </c>
      <c r="C17" s="53"/>
      <c r="D17" s="53"/>
      <c r="E17" s="54"/>
      <c r="F17" s="43">
        <v>1044</v>
      </c>
      <c r="G17" s="44"/>
      <c r="H17" s="44"/>
      <c r="I17" s="44"/>
      <c r="J17" s="45"/>
    </row>
    <row r="18" spans="1:10" ht="36" customHeight="1" thickBot="1" x14ac:dyDescent="0.3">
      <c r="A18" s="7" t="s">
        <v>113</v>
      </c>
      <c r="B18" s="52" t="s">
        <v>120</v>
      </c>
      <c r="C18" s="53"/>
      <c r="D18" s="53"/>
      <c r="E18" s="54"/>
      <c r="F18" s="83">
        <v>1512</v>
      </c>
      <c r="G18" s="68"/>
      <c r="H18" s="68"/>
      <c r="I18" s="68"/>
      <c r="J18" s="69"/>
    </row>
    <row r="19" spans="1:10" ht="24" customHeight="1" thickBot="1" x14ac:dyDescent="0.3">
      <c r="A19" s="7"/>
      <c r="B19" s="27"/>
      <c r="C19" s="38"/>
      <c r="D19" s="38"/>
      <c r="E19" s="39"/>
      <c r="F19" s="40"/>
      <c r="G19" s="41"/>
      <c r="H19" s="41"/>
      <c r="I19" s="41"/>
      <c r="J19" s="42"/>
    </row>
    <row r="20" spans="1:10" ht="36" customHeight="1" thickBot="1" x14ac:dyDescent="0.3">
      <c r="A20" s="7"/>
      <c r="B20" s="61" t="s">
        <v>121</v>
      </c>
      <c r="C20" s="62"/>
      <c r="D20" s="62"/>
      <c r="E20" s="63"/>
      <c r="F20" s="64" t="str">
        <f>"Цена от "&amp;MIN(F21:F50)&amp;" до "&amp;MAX(F21:F50)</f>
        <v>Цена от 5184 до 155520</v>
      </c>
      <c r="G20" s="65"/>
      <c r="H20" s="65"/>
      <c r="I20" s="65"/>
      <c r="J20" s="66"/>
    </row>
    <row r="21" spans="1:10" ht="36" customHeight="1" outlineLevel="1" x14ac:dyDescent="0.25">
      <c r="A21" s="7"/>
      <c r="B21" s="52" t="s">
        <v>122</v>
      </c>
      <c r="C21" s="53"/>
      <c r="D21" s="53"/>
      <c r="E21" s="54"/>
      <c r="F21" s="67">
        <v>5184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123</v>
      </c>
      <c r="C22" s="53"/>
      <c r="D22" s="53"/>
      <c r="E22" s="54"/>
      <c r="F22" s="67">
        <v>10368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124</v>
      </c>
      <c r="C23" s="53"/>
      <c r="D23" s="53"/>
      <c r="E23" s="54"/>
      <c r="F23" s="67">
        <v>15552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125</v>
      </c>
      <c r="C24" s="53"/>
      <c r="D24" s="53"/>
      <c r="E24" s="54"/>
      <c r="F24" s="67">
        <v>20736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126</v>
      </c>
      <c r="C25" s="53"/>
      <c r="D25" s="53"/>
      <c r="E25" s="54"/>
      <c r="F25" s="67">
        <v>25920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127</v>
      </c>
      <c r="C26" s="53"/>
      <c r="D26" s="53"/>
      <c r="E26" s="54"/>
      <c r="F26" s="67">
        <v>31104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128</v>
      </c>
      <c r="C27" s="53"/>
      <c r="D27" s="53"/>
      <c r="E27" s="54"/>
      <c r="F27" s="67">
        <v>36288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129</v>
      </c>
      <c r="C28" s="53"/>
      <c r="D28" s="53"/>
      <c r="E28" s="54"/>
      <c r="F28" s="67">
        <v>41472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130</v>
      </c>
      <c r="C29" s="53"/>
      <c r="D29" s="53"/>
      <c r="E29" s="54"/>
      <c r="F29" s="67">
        <v>46656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131</v>
      </c>
      <c r="C30" s="53"/>
      <c r="D30" s="53"/>
      <c r="E30" s="54"/>
      <c r="F30" s="67">
        <v>51840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132</v>
      </c>
      <c r="C31" s="53"/>
      <c r="D31" s="53"/>
      <c r="E31" s="54"/>
      <c r="F31" s="67">
        <v>57024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133</v>
      </c>
      <c r="C32" s="53"/>
      <c r="D32" s="53"/>
      <c r="E32" s="54"/>
      <c r="F32" s="67">
        <v>62208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134</v>
      </c>
      <c r="C33" s="53"/>
      <c r="D33" s="53"/>
      <c r="E33" s="54"/>
      <c r="F33" s="67">
        <v>67392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135</v>
      </c>
      <c r="C34" s="53"/>
      <c r="D34" s="53"/>
      <c r="E34" s="54"/>
      <c r="F34" s="67">
        <v>72576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136</v>
      </c>
      <c r="C35" s="53"/>
      <c r="D35" s="53"/>
      <c r="E35" s="54"/>
      <c r="F35" s="67">
        <v>77760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137</v>
      </c>
      <c r="C36" s="53"/>
      <c r="D36" s="53"/>
      <c r="E36" s="54"/>
      <c r="F36" s="67">
        <v>82944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138</v>
      </c>
      <c r="C37" s="53"/>
      <c r="D37" s="53"/>
      <c r="E37" s="54"/>
      <c r="F37" s="67">
        <v>88128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139</v>
      </c>
      <c r="C38" s="53"/>
      <c r="D38" s="53"/>
      <c r="E38" s="54"/>
      <c r="F38" s="67">
        <v>93312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140</v>
      </c>
      <c r="C39" s="53"/>
      <c r="D39" s="53"/>
      <c r="E39" s="54"/>
      <c r="F39" s="67">
        <v>98496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141</v>
      </c>
      <c r="C40" s="53"/>
      <c r="D40" s="53"/>
      <c r="E40" s="54"/>
      <c r="F40" s="67">
        <v>103680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231</v>
      </c>
      <c r="C41" s="53"/>
      <c r="D41" s="53"/>
      <c r="E41" s="54"/>
      <c r="F41" s="67">
        <v>108864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232</v>
      </c>
      <c r="C42" s="53"/>
      <c r="D42" s="53"/>
      <c r="E42" s="54"/>
      <c r="F42" s="67">
        <v>114048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233</v>
      </c>
      <c r="C43" s="53"/>
      <c r="D43" s="53"/>
      <c r="E43" s="54"/>
      <c r="F43" s="67">
        <v>119232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234</v>
      </c>
      <c r="C44" s="53"/>
      <c r="D44" s="53"/>
      <c r="E44" s="54"/>
      <c r="F44" s="67">
        <v>124416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235</v>
      </c>
      <c r="C45" s="53"/>
      <c r="D45" s="53"/>
      <c r="E45" s="54"/>
      <c r="F45" s="67">
        <v>129600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236</v>
      </c>
      <c r="C46" s="53"/>
      <c r="D46" s="53"/>
      <c r="E46" s="54"/>
      <c r="F46" s="67">
        <v>134784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237</v>
      </c>
      <c r="C47" s="53"/>
      <c r="D47" s="53"/>
      <c r="E47" s="54"/>
      <c r="F47" s="67">
        <v>139968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238</v>
      </c>
      <c r="C48" s="53"/>
      <c r="D48" s="53"/>
      <c r="E48" s="54"/>
      <c r="F48" s="67">
        <v>145152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239</v>
      </c>
      <c r="C49" s="53"/>
      <c r="D49" s="53"/>
      <c r="E49" s="54"/>
      <c r="F49" s="67">
        <v>150336</v>
      </c>
      <c r="G49" s="68"/>
      <c r="H49" s="68"/>
      <c r="I49" s="68"/>
      <c r="J49" s="69"/>
    </row>
    <row r="50" spans="1:10" ht="36" customHeight="1" outlineLevel="1" thickBot="1" x14ac:dyDescent="0.3">
      <c r="A50" s="7"/>
      <c r="B50" s="52" t="s">
        <v>240</v>
      </c>
      <c r="C50" s="53"/>
      <c r="D50" s="53"/>
      <c r="E50" s="54"/>
      <c r="F50" s="67">
        <v>155520</v>
      </c>
      <c r="G50" s="68"/>
      <c r="H50" s="68"/>
      <c r="I50" s="68"/>
      <c r="J50" s="69"/>
    </row>
    <row r="51" spans="1:10" ht="36" customHeight="1" thickBot="1" x14ac:dyDescent="0.3">
      <c r="A51" s="7"/>
      <c r="B51" s="70" t="s">
        <v>142</v>
      </c>
      <c r="C51" s="71"/>
      <c r="D51" s="71"/>
      <c r="E51" s="72"/>
      <c r="F51" s="73" t="str">
        <f>"Цена от "&amp;MIN(F52:F61)&amp;" до "&amp;MAX(F52:F61)</f>
        <v>Цена от 1728 до 17838</v>
      </c>
      <c r="G51" s="74"/>
      <c r="H51" s="74"/>
      <c r="I51" s="74"/>
      <c r="J51" s="75"/>
    </row>
    <row r="52" spans="1:10" ht="36" customHeight="1" x14ac:dyDescent="0.25">
      <c r="A52" s="7"/>
      <c r="B52" s="76" t="s">
        <v>143</v>
      </c>
      <c r="C52" s="77"/>
      <c r="D52" s="77"/>
      <c r="E52" s="54"/>
      <c r="F52" s="67">
        <v>7632</v>
      </c>
      <c r="G52" s="68"/>
      <c r="H52" s="68"/>
      <c r="I52" s="68"/>
      <c r="J52" s="69"/>
    </row>
    <row r="53" spans="1:10" ht="36" customHeight="1" x14ac:dyDescent="0.25">
      <c r="A53" s="7"/>
      <c r="B53" s="76" t="s">
        <v>210</v>
      </c>
      <c r="C53" s="77"/>
      <c r="D53" s="77"/>
      <c r="E53" s="54"/>
      <c r="F53" s="67">
        <v>1728</v>
      </c>
      <c r="G53" s="68"/>
      <c r="H53" s="68"/>
      <c r="I53" s="68"/>
      <c r="J53" s="69"/>
    </row>
    <row r="54" spans="1:10" ht="36" customHeight="1" x14ac:dyDescent="0.25">
      <c r="A54" s="7"/>
      <c r="B54" s="78" t="s">
        <v>145</v>
      </c>
      <c r="C54" s="79"/>
      <c r="D54" s="79"/>
      <c r="E54" s="36"/>
      <c r="F54" s="80">
        <v>17838</v>
      </c>
      <c r="G54" s="81"/>
      <c r="H54" s="81"/>
      <c r="I54" s="81"/>
      <c r="J54" s="82"/>
    </row>
    <row r="55" spans="1:10" ht="36" customHeight="1" x14ac:dyDescent="0.25">
      <c r="A55" s="7"/>
      <c r="B55" s="76" t="s">
        <v>146</v>
      </c>
      <c r="C55" s="77"/>
      <c r="D55" s="77"/>
      <c r="E55" s="54"/>
      <c r="F55" s="67">
        <v>5526</v>
      </c>
      <c r="G55" s="68"/>
      <c r="H55" s="68"/>
      <c r="I55" s="68"/>
      <c r="J55" s="69"/>
    </row>
    <row r="56" spans="1:10" ht="36" customHeight="1" x14ac:dyDescent="0.25">
      <c r="A56" s="7"/>
      <c r="B56" s="76" t="s">
        <v>147</v>
      </c>
      <c r="C56" s="77"/>
      <c r="D56" s="77"/>
      <c r="E56" s="54"/>
      <c r="F56" s="67">
        <v>11052</v>
      </c>
      <c r="G56" s="68"/>
      <c r="H56" s="68"/>
      <c r="I56" s="68"/>
      <c r="J56" s="69"/>
    </row>
    <row r="57" spans="1:10" ht="36" customHeight="1" x14ac:dyDescent="0.25">
      <c r="A57" s="7"/>
      <c r="B57" s="76" t="s">
        <v>148</v>
      </c>
      <c r="C57" s="77"/>
      <c r="D57" s="77"/>
      <c r="E57" s="54"/>
      <c r="F57" s="67">
        <v>2160</v>
      </c>
      <c r="G57" s="68"/>
      <c r="H57" s="68"/>
      <c r="I57" s="68"/>
      <c r="J57" s="69"/>
    </row>
    <row r="58" spans="1:10" ht="36" customHeight="1" x14ac:dyDescent="0.25">
      <c r="A58" s="7"/>
      <c r="B58" s="76" t="s">
        <v>149</v>
      </c>
      <c r="C58" s="77"/>
      <c r="D58" s="77"/>
      <c r="E58" s="54"/>
      <c r="F58" s="67">
        <v>2160</v>
      </c>
      <c r="G58" s="68"/>
      <c r="H58" s="68"/>
      <c r="I58" s="68"/>
      <c r="J58" s="69"/>
    </row>
    <row r="59" spans="1:10" ht="36" customHeight="1" x14ac:dyDescent="0.25">
      <c r="A59" s="7"/>
      <c r="B59" s="76" t="s">
        <v>150</v>
      </c>
      <c r="C59" s="77"/>
      <c r="D59" s="77"/>
      <c r="E59" s="54"/>
      <c r="F59" s="67">
        <v>4320</v>
      </c>
      <c r="G59" s="68"/>
      <c r="H59" s="68"/>
      <c r="I59" s="68"/>
      <c r="J59" s="69"/>
    </row>
    <row r="60" spans="1:10" ht="36" customHeight="1" x14ac:dyDescent="0.25">
      <c r="A60" s="7"/>
      <c r="B60" s="76" t="s">
        <v>151</v>
      </c>
      <c r="C60" s="77"/>
      <c r="D60" s="77"/>
      <c r="E60" s="54"/>
      <c r="F60" s="67">
        <v>6480</v>
      </c>
      <c r="G60" s="68"/>
      <c r="H60" s="68"/>
      <c r="I60" s="68"/>
      <c r="J60" s="69"/>
    </row>
    <row r="61" spans="1:10" ht="36" customHeight="1" thickBot="1" x14ac:dyDescent="0.3">
      <c r="A61" s="7"/>
      <c r="B61" s="76" t="s">
        <v>152</v>
      </c>
      <c r="C61" s="77"/>
      <c r="D61" s="77"/>
      <c r="E61" s="54"/>
      <c r="F61" s="67">
        <v>17838</v>
      </c>
      <c r="G61" s="68"/>
      <c r="H61" s="68"/>
      <c r="I61" s="68"/>
      <c r="J61" s="69"/>
    </row>
    <row r="62" spans="1:10" ht="21.75" customHeight="1" thickBot="1" x14ac:dyDescent="0.3">
      <c r="A62" s="7"/>
      <c r="B62" s="27"/>
      <c r="C62" s="38"/>
      <c r="D62" s="38"/>
      <c r="E62" s="39"/>
      <c r="F62" s="40" t="s">
        <v>153</v>
      </c>
      <c r="G62" s="41"/>
      <c r="H62" s="41"/>
      <c r="I62" s="41"/>
      <c r="J62" s="42"/>
    </row>
    <row r="63" spans="1:10" ht="36" customHeight="1" thickBot="1" x14ac:dyDescent="0.3">
      <c r="A63" s="7"/>
      <c r="B63" s="76" t="s">
        <v>154</v>
      </c>
      <c r="C63" s="77"/>
      <c r="D63" s="77"/>
      <c r="E63" s="54"/>
      <c r="F63" s="67">
        <v>180</v>
      </c>
      <c r="G63" s="68"/>
      <c r="H63" s="68"/>
      <c r="I63" s="68"/>
      <c r="J63" s="69"/>
    </row>
    <row r="64" spans="1:10" ht="54" customHeight="1" thickBot="1" x14ac:dyDescent="0.3">
      <c r="A64" s="7"/>
      <c r="B64" s="194" t="s">
        <v>211</v>
      </c>
      <c r="C64" s="195"/>
      <c r="D64" s="195"/>
      <c r="E64" s="196"/>
      <c r="F64" s="205" t="str">
        <f>"Цена от "&amp;MIN(F66,F70:J71,H104,F72:J83)&amp;" до "&amp;MAX(F66,F70:J71,H104,F72:J83)</f>
        <v>Цена от 4284 до 72864</v>
      </c>
      <c r="G64" s="206"/>
      <c r="H64" s="206"/>
      <c r="I64" s="206"/>
      <c r="J64" s="207"/>
    </row>
    <row r="65" spans="1:10" ht="24" customHeight="1" thickBot="1" x14ac:dyDescent="0.3">
      <c r="A65" s="7"/>
      <c r="B65" s="27"/>
      <c r="C65" s="38"/>
      <c r="D65" s="38"/>
      <c r="E65" s="39"/>
      <c r="F65" s="40"/>
      <c r="G65" s="41"/>
      <c r="H65" s="41"/>
      <c r="I65" s="41"/>
      <c r="J65" s="42"/>
    </row>
    <row r="66" spans="1:10" ht="36" customHeight="1" x14ac:dyDescent="0.25">
      <c r="A66" s="7"/>
      <c r="B66" s="76" t="s">
        <v>156</v>
      </c>
      <c r="C66" s="77"/>
      <c r="D66" s="77"/>
      <c r="E66" s="54"/>
      <c r="F66" s="67">
        <v>25920</v>
      </c>
      <c r="G66" s="68"/>
      <c r="H66" s="68"/>
      <c r="I66" s="68"/>
      <c r="J66" s="69"/>
    </row>
    <row r="67" spans="1:10" ht="36" customHeight="1" x14ac:dyDescent="0.25">
      <c r="A67" s="7"/>
      <c r="B67" s="84" t="s">
        <v>157</v>
      </c>
      <c r="C67" s="85"/>
      <c r="D67" s="85"/>
      <c r="E67" s="86"/>
      <c r="F67" s="93">
        <v>2592</v>
      </c>
      <c r="G67" s="94"/>
      <c r="H67" s="94"/>
      <c r="I67" s="94"/>
      <c r="J67" s="95"/>
    </row>
    <row r="68" spans="1:10" ht="36" customHeight="1" thickBot="1" x14ac:dyDescent="0.3">
      <c r="A68" s="7"/>
      <c r="B68" s="84" t="s">
        <v>158</v>
      </c>
      <c r="C68" s="85"/>
      <c r="D68" s="85"/>
      <c r="E68" s="86"/>
      <c r="F68" s="93">
        <v>6480</v>
      </c>
      <c r="G68" s="94"/>
      <c r="H68" s="94"/>
      <c r="I68" s="94"/>
      <c r="J68" s="95"/>
    </row>
    <row r="69" spans="1:10" ht="24" customHeight="1" thickBot="1" x14ac:dyDescent="0.3">
      <c r="A69" s="7"/>
      <c r="B69" s="27"/>
      <c r="C69" s="38"/>
      <c r="D69" s="38"/>
      <c r="E69" s="39"/>
      <c r="F69" s="40"/>
      <c r="G69" s="41"/>
      <c r="H69" s="41"/>
      <c r="I69" s="41"/>
      <c r="J69" s="42"/>
    </row>
    <row r="70" spans="1:10" ht="36" customHeight="1" x14ac:dyDescent="0.25">
      <c r="A70" s="7" t="s">
        <v>111</v>
      </c>
      <c r="B70" s="78" t="s">
        <v>159</v>
      </c>
      <c r="C70" s="79"/>
      <c r="D70" s="79"/>
      <c r="E70" s="36"/>
      <c r="F70" s="80">
        <v>32688</v>
      </c>
      <c r="G70" s="81"/>
      <c r="H70" s="81"/>
      <c r="I70" s="81"/>
      <c r="J70" s="82"/>
    </row>
    <row r="71" spans="1:10" ht="36" customHeight="1" x14ac:dyDescent="0.25">
      <c r="A71" s="7" t="s">
        <v>111</v>
      </c>
      <c r="B71" s="76" t="s">
        <v>160</v>
      </c>
      <c r="C71" s="77"/>
      <c r="D71" s="77"/>
      <c r="E71" s="54"/>
      <c r="F71" s="186">
        <v>28728</v>
      </c>
      <c r="G71" s="237"/>
      <c r="H71" s="237"/>
      <c r="I71" s="237"/>
      <c r="J71" s="238"/>
    </row>
    <row r="72" spans="1:10" ht="36" customHeight="1" x14ac:dyDescent="0.25">
      <c r="A72" s="7" t="s">
        <v>111</v>
      </c>
      <c r="B72" s="76" t="s">
        <v>161</v>
      </c>
      <c r="C72" s="77"/>
      <c r="D72" s="77"/>
      <c r="E72" s="54"/>
      <c r="F72" s="186">
        <v>23796</v>
      </c>
      <c r="G72" s="237"/>
      <c r="H72" s="237"/>
      <c r="I72" s="237"/>
      <c r="J72" s="238"/>
    </row>
    <row r="73" spans="1:10" ht="36" customHeight="1" x14ac:dyDescent="0.25">
      <c r="A73" s="7" t="s">
        <v>111</v>
      </c>
      <c r="B73" s="76" t="s">
        <v>162</v>
      </c>
      <c r="C73" s="77"/>
      <c r="D73" s="77"/>
      <c r="E73" s="54"/>
      <c r="F73" s="186">
        <v>60732</v>
      </c>
      <c r="G73" s="237"/>
      <c r="H73" s="237"/>
      <c r="I73" s="237"/>
      <c r="J73" s="238"/>
    </row>
    <row r="74" spans="1:10" ht="36" customHeight="1" x14ac:dyDescent="0.25">
      <c r="A74" s="7" t="s">
        <v>111</v>
      </c>
      <c r="B74" s="76" t="s">
        <v>163</v>
      </c>
      <c r="C74" s="77"/>
      <c r="D74" s="77"/>
      <c r="E74" s="54"/>
      <c r="F74" s="186">
        <v>72864</v>
      </c>
      <c r="G74" s="237"/>
      <c r="H74" s="237"/>
      <c r="I74" s="237"/>
      <c r="J74" s="238"/>
    </row>
    <row r="75" spans="1:10" ht="36" customHeight="1" x14ac:dyDescent="0.25">
      <c r="A75" s="7" t="s">
        <v>111</v>
      </c>
      <c r="B75" s="76" t="s">
        <v>164</v>
      </c>
      <c r="C75" s="77"/>
      <c r="D75" s="77"/>
      <c r="E75" s="54"/>
      <c r="F75" s="186">
        <v>14472</v>
      </c>
      <c r="G75" s="237"/>
      <c r="H75" s="237"/>
      <c r="I75" s="237"/>
      <c r="J75" s="238"/>
    </row>
    <row r="76" spans="1:10" ht="36" customHeight="1" x14ac:dyDescent="0.25">
      <c r="A76" s="7" t="s">
        <v>111</v>
      </c>
      <c r="B76" s="76" t="s">
        <v>165</v>
      </c>
      <c r="C76" s="77"/>
      <c r="D76" s="77"/>
      <c r="E76" s="54"/>
      <c r="F76" s="186">
        <v>14472</v>
      </c>
      <c r="G76" s="237"/>
      <c r="H76" s="237"/>
      <c r="I76" s="237"/>
      <c r="J76" s="238"/>
    </row>
    <row r="77" spans="1:10" ht="36" customHeight="1" x14ac:dyDescent="0.25">
      <c r="A77" s="7" t="s">
        <v>111</v>
      </c>
      <c r="B77" s="52" t="s">
        <v>166</v>
      </c>
      <c r="C77" s="96"/>
      <c r="D77" s="96"/>
      <c r="E77" s="97"/>
      <c r="F77" s="186">
        <v>21600</v>
      </c>
      <c r="G77" s="237"/>
      <c r="H77" s="237"/>
      <c r="I77" s="237"/>
      <c r="J77" s="238"/>
    </row>
    <row r="78" spans="1:10" ht="36" customHeight="1" x14ac:dyDescent="0.25">
      <c r="A78" s="7"/>
      <c r="B78" s="78" t="s">
        <v>167</v>
      </c>
      <c r="C78" s="79"/>
      <c r="D78" s="79"/>
      <c r="E78" s="36"/>
      <c r="F78" s="186">
        <v>25920</v>
      </c>
      <c r="G78" s="237"/>
      <c r="H78" s="237"/>
      <c r="I78" s="237"/>
      <c r="J78" s="238"/>
    </row>
    <row r="79" spans="1:10" ht="36" customHeight="1" x14ac:dyDescent="0.25">
      <c r="A79" s="7" t="s">
        <v>111</v>
      </c>
      <c r="B79" s="78" t="s">
        <v>168</v>
      </c>
      <c r="C79" s="79"/>
      <c r="D79" s="79"/>
      <c r="E79" s="36"/>
      <c r="F79" s="186">
        <v>4284</v>
      </c>
      <c r="G79" s="237"/>
      <c r="H79" s="237"/>
      <c r="I79" s="237"/>
      <c r="J79" s="238"/>
    </row>
    <row r="80" spans="1:10" ht="36" customHeight="1" x14ac:dyDescent="0.25">
      <c r="A80" s="7"/>
      <c r="B80" s="52" t="s">
        <v>169</v>
      </c>
      <c r="C80" s="96"/>
      <c r="D80" s="96"/>
      <c r="E80" s="97"/>
      <c r="F80" s="186">
        <v>15264</v>
      </c>
      <c r="G80" s="237"/>
      <c r="H80" s="237"/>
      <c r="I80" s="237"/>
      <c r="J80" s="238"/>
    </row>
    <row r="81" spans="1:10" ht="36" customHeight="1" x14ac:dyDescent="0.25">
      <c r="B81" s="52" t="s">
        <v>170</v>
      </c>
      <c r="C81" s="96"/>
      <c r="D81" s="96"/>
      <c r="E81" s="97"/>
      <c r="F81" s="186">
        <v>11052</v>
      </c>
      <c r="G81" s="237"/>
      <c r="H81" s="237"/>
      <c r="I81" s="237"/>
      <c r="J81" s="238"/>
    </row>
    <row r="82" spans="1:10" ht="36" customHeight="1" x14ac:dyDescent="0.25">
      <c r="A82" s="7" t="s">
        <v>111</v>
      </c>
      <c r="B82" s="76" t="s">
        <v>171</v>
      </c>
      <c r="C82" s="77"/>
      <c r="D82" s="77"/>
      <c r="E82" s="54"/>
      <c r="F82" s="186">
        <v>66240</v>
      </c>
      <c r="G82" s="237"/>
      <c r="H82" s="237"/>
      <c r="I82" s="237"/>
      <c r="J82" s="238"/>
    </row>
    <row r="83" spans="1:10" ht="36" customHeight="1" x14ac:dyDescent="0.25">
      <c r="A83" s="7" t="s">
        <v>111</v>
      </c>
      <c r="B83" s="52" t="s">
        <v>172</v>
      </c>
      <c r="C83" s="96"/>
      <c r="D83" s="96"/>
      <c r="E83" s="97"/>
      <c r="F83" s="186">
        <v>14472</v>
      </c>
      <c r="G83" s="237"/>
      <c r="H83" s="237"/>
      <c r="I83" s="237"/>
      <c r="J83" s="238"/>
    </row>
    <row r="84" spans="1:10" ht="37.5" customHeight="1" x14ac:dyDescent="0.25">
      <c r="A84" s="7"/>
      <c r="B84" s="76" t="s">
        <v>173</v>
      </c>
      <c r="C84" s="77"/>
      <c r="D84" s="77"/>
      <c r="E84" s="54"/>
      <c r="F84" s="186">
        <v>7632</v>
      </c>
      <c r="G84" s="237"/>
      <c r="H84" s="237"/>
      <c r="I84" s="237"/>
      <c r="J84" s="238"/>
    </row>
    <row r="85" spans="1:10" ht="36" customHeight="1" x14ac:dyDescent="0.25">
      <c r="A85" s="7"/>
      <c r="B85" s="76" t="s">
        <v>174</v>
      </c>
      <c r="C85" s="77"/>
      <c r="D85" s="77"/>
      <c r="E85" s="54"/>
      <c r="F85" s="186">
        <v>32508</v>
      </c>
      <c r="G85" s="237"/>
      <c r="H85" s="237"/>
      <c r="I85" s="237"/>
      <c r="J85" s="238"/>
    </row>
    <row r="86" spans="1:10" ht="36" customHeight="1" x14ac:dyDescent="0.25">
      <c r="A86" s="7"/>
      <c r="B86" s="76" t="s">
        <v>175</v>
      </c>
      <c r="C86" s="77"/>
      <c r="D86" s="77"/>
      <c r="E86" s="53"/>
      <c r="F86" s="186">
        <v>39636</v>
      </c>
      <c r="G86" s="237"/>
      <c r="H86" s="237"/>
      <c r="I86" s="237"/>
      <c r="J86" s="238"/>
    </row>
    <row r="87" spans="1:10" ht="36" customHeight="1" x14ac:dyDescent="0.25">
      <c r="A87" s="7" t="s">
        <v>113</v>
      </c>
      <c r="B87" s="76" t="s">
        <v>176</v>
      </c>
      <c r="C87" s="77"/>
      <c r="D87" s="77"/>
      <c r="E87" s="54"/>
      <c r="F87" s="186">
        <v>46080</v>
      </c>
      <c r="G87" s="237"/>
      <c r="H87" s="237"/>
      <c r="I87" s="237"/>
      <c r="J87" s="238"/>
    </row>
    <row r="88" spans="1:10" ht="36" customHeight="1" x14ac:dyDescent="0.25">
      <c r="A88" s="7" t="s">
        <v>113</v>
      </c>
      <c r="B88" s="76" t="s">
        <v>177</v>
      </c>
      <c r="C88" s="77"/>
      <c r="D88" s="77"/>
      <c r="E88" s="54"/>
      <c r="F88" s="186">
        <v>40320</v>
      </c>
      <c r="G88" s="237"/>
      <c r="H88" s="237"/>
      <c r="I88" s="237"/>
      <c r="J88" s="238"/>
    </row>
    <row r="89" spans="1:10" ht="36" customHeight="1" x14ac:dyDescent="0.25">
      <c r="A89" s="7" t="s">
        <v>113</v>
      </c>
      <c r="B89" s="76" t="s">
        <v>178</v>
      </c>
      <c r="C89" s="77"/>
      <c r="D89" s="77"/>
      <c r="E89" s="54"/>
      <c r="F89" s="186">
        <v>33840</v>
      </c>
      <c r="G89" s="237"/>
      <c r="H89" s="237"/>
      <c r="I89" s="237"/>
      <c r="J89" s="238"/>
    </row>
    <row r="90" spans="1:10" ht="36" customHeight="1" x14ac:dyDescent="0.25">
      <c r="A90" s="7" t="s">
        <v>113</v>
      </c>
      <c r="B90" s="76" t="s">
        <v>179</v>
      </c>
      <c r="C90" s="77"/>
      <c r="D90" s="77"/>
      <c r="E90" s="54"/>
      <c r="F90" s="186">
        <v>85680</v>
      </c>
      <c r="G90" s="237"/>
      <c r="H90" s="237"/>
      <c r="I90" s="237"/>
      <c r="J90" s="238"/>
    </row>
    <row r="91" spans="1:10" ht="36" customHeight="1" x14ac:dyDescent="0.25">
      <c r="A91" s="7" t="s">
        <v>113</v>
      </c>
      <c r="B91" s="76" t="s">
        <v>180</v>
      </c>
      <c r="C91" s="77"/>
      <c r="D91" s="77"/>
      <c r="E91" s="54"/>
      <c r="F91" s="186">
        <v>102816</v>
      </c>
      <c r="G91" s="237"/>
      <c r="H91" s="237"/>
      <c r="I91" s="237"/>
      <c r="J91" s="238"/>
    </row>
    <row r="92" spans="1:10" ht="36" customHeight="1" x14ac:dyDescent="0.25">
      <c r="A92" s="7" t="s">
        <v>113</v>
      </c>
      <c r="B92" s="76" t="s">
        <v>181</v>
      </c>
      <c r="C92" s="77"/>
      <c r="D92" s="77"/>
      <c r="E92" s="54"/>
      <c r="F92" s="186">
        <v>20880</v>
      </c>
      <c r="G92" s="237"/>
      <c r="H92" s="237"/>
      <c r="I92" s="237"/>
      <c r="J92" s="238"/>
    </row>
    <row r="93" spans="1:10" ht="36" customHeight="1" x14ac:dyDescent="0.25">
      <c r="A93" s="7" t="s">
        <v>113</v>
      </c>
      <c r="B93" s="76" t="s">
        <v>182</v>
      </c>
      <c r="C93" s="77"/>
      <c r="D93" s="77"/>
      <c r="E93" s="54"/>
      <c r="F93" s="186">
        <v>20880</v>
      </c>
      <c r="G93" s="237"/>
      <c r="H93" s="237"/>
      <c r="I93" s="237"/>
      <c r="J93" s="238"/>
    </row>
    <row r="94" spans="1:10" ht="36" customHeight="1" x14ac:dyDescent="0.25">
      <c r="A94" s="7" t="s">
        <v>113</v>
      </c>
      <c r="B94" s="76" t="s">
        <v>183</v>
      </c>
      <c r="C94" s="77"/>
      <c r="D94" s="77"/>
      <c r="E94" s="54"/>
      <c r="F94" s="186">
        <v>30240</v>
      </c>
      <c r="G94" s="237"/>
      <c r="H94" s="237"/>
      <c r="I94" s="237"/>
      <c r="J94" s="238"/>
    </row>
    <row r="95" spans="1:10" ht="36" customHeight="1" x14ac:dyDescent="0.25">
      <c r="A95" s="7" t="s">
        <v>113</v>
      </c>
      <c r="B95" s="76" t="s">
        <v>184</v>
      </c>
      <c r="C95" s="77"/>
      <c r="D95" s="77"/>
      <c r="E95" s="54"/>
      <c r="F95" s="186">
        <v>6480</v>
      </c>
      <c r="G95" s="237"/>
      <c r="H95" s="237"/>
      <c r="I95" s="237"/>
      <c r="J95" s="238"/>
    </row>
    <row r="96" spans="1:10" ht="36" customHeight="1" x14ac:dyDescent="0.25">
      <c r="A96" s="7" t="s">
        <v>113</v>
      </c>
      <c r="B96" s="76" t="s">
        <v>185</v>
      </c>
      <c r="C96" s="77"/>
      <c r="D96" s="77"/>
      <c r="E96" s="54"/>
      <c r="F96" s="186">
        <v>92880</v>
      </c>
      <c r="G96" s="237"/>
      <c r="H96" s="237"/>
      <c r="I96" s="237"/>
      <c r="J96" s="238"/>
    </row>
    <row r="97" spans="1:10" ht="36" customHeight="1" thickBot="1" x14ac:dyDescent="0.3">
      <c r="A97" s="7" t="s">
        <v>113</v>
      </c>
      <c r="B97" s="76" t="s">
        <v>186</v>
      </c>
      <c r="C97" s="77"/>
      <c r="D97" s="77"/>
      <c r="E97" s="54"/>
      <c r="F97" s="186">
        <v>20880</v>
      </c>
      <c r="G97" s="237"/>
      <c r="H97" s="237"/>
      <c r="I97" s="237"/>
      <c r="J97" s="238"/>
    </row>
    <row r="98" spans="1:10" ht="36" customHeight="1" thickBot="1" x14ac:dyDescent="0.3">
      <c r="A98" s="7"/>
      <c r="B98" s="208" t="s">
        <v>187</v>
      </c>
      <c r="C98" s="209"/>
      <c r="D98" s="209"/>
      <c r="E98" s="210"/>
      <c r="F98" s="205"/>
      <c r="G98" s="206"/>
      <c r="H98" s="206"/>
      <c r="I98" s="206"/>
      <c r="J98" s="207"/>
    </row>
    <row r="99" spans="1:10" ht="22.5" customHeight="1" thickBot="1" x14ac:dyDescent="0.3">
      <c r="A99" s="7" t="s">
        <v>111</v>
      </c>
      <c r="B99" s="167" t="s">
        <v>188</v>
      </c>
      <c r="C99" s="168"/>
      <c r="D99" s="168"/>
      <c r="E99" s="168"/>
      <c r="F99" s="168"/>
      <c r="G99" s="168"/>
      <c r="H99" s="168"/>
      <c r="I99" s="168"/>
      <c r="J99" s="169"/>
    </row>
    <row r="100" spans="1:10" ht="36" customHeight="1" x14ac:dyDescent="0.25">
      <c r="A100" s="7"/>
      <c r="B100" s="34" t="s">
        <v>189</v>
      </c>
      <c r="C100" s="170"/>
      <c r="D100" s="170"/>
      <c r="E100" s="171"/>
      <c r="F100" s="80">
        <v>60</v>
      </c>
      <c r="G100" s="81"/>
      <c r="H100" s="81"/>
      <c r="I100" s="81"/>
      <c r="J100" s="82"/>
    </row>
    <row r="101" spans="1:10" ht="36" customHeight="1" x14ac:dyDescent="0.25">
      <c r="A101" s="7"/>
      <c r="B101" s="76" t="s">
        <v>190</v>
      </c>
      <c r="C101" s="77"/>
      <c r="D101" s="77"/>
      <c r="E101" s="54"/>
      <c r="F101" s="67">
        <v>60</v>
      </c>
      <c r="G101" s="68"/>
      <c r="H101" s="68"/>
      <c r="I101" s="68"/>
      <c r="J101" s="69"/>
    </row>
    <row r="102" spans="1:10" ht="36" customHeight="1" thickBot="1" x14ac:dyDescent="0.3">
      <c r="A102" s="7"/>
      <c r="B102" s="76" t="s">
        <v>191</v>
      </c>
      <c r="C102" s="77"/>
      <c r="D102" s="77"/>
      <c r="E102" s="54"/>
      <c r="F102" s="67">
        <v>120</v>
      </c>
      <c r="G102" s="68"/>
      <c r="H102" s="68"/>
      <c r="I102" s="68"/>
      <c r="J102" s="69"/>
    </row>
    <row r="103" spans="1:10" ht="36" customHeight="1" thickBot="1" x14ac:dyDescent="0.3">
      <c r="A103" s="7"/>
      <c r="B103" s="18" t="s">
        <v>192</v>
      </c>
      <c r="C103" s="19"/>
      <c r="D103" s="19"/>
      <c r="E103" s="20"/>
      <c r="F103" s="205"/>
      <c r="G103" s="206"/>
      <c r="H103" s="206"/>
      <c r="I103" s="206"/>
      <c r="J103" s="207"/>
    </row>
    <row r="104" spans="1:10" ht="36" customHeight="1" x14ac:dyDescent="0.25">
      <c r="A104" s="7" t="s">
        <v>111</v>
      </c>
      <c r="B104" s="76" t="s">
        <v>193</v>
      </c>
      <c r="C104" s="77"/>
      <c r="D104" s="77"/>
      <c r="E104" s="54"/>
      <c r="F104" s="211">
        <f>H104*1.2</f>
        <v>18619.2</v>
      </c>
      <c r="G104" s="212">
        <f>H104*1.1</f>
        <v>17067.600000000002</v>
      </c>
      <c r="H104" s="212">
        <v>15516</v>
      </c>
      <c r="I104" s="212">
        <f>H104*0.75</f>
        <v>11637</v>
      </c>
      <c r="J104" s="213">
        <f>H104*0.5</f>
        <v>7758</v>
      </c>
    </row>
    <row r="105" spans="1:10" ht="36" customHeight="1" x14ac:dyDescent="0.25">
      <c r="A105" s="7" t="s">
        <v>111</v>
      </c>
      <c r="B105" s="76" t="s">
        <v>194</v>
      </c>
      <c r="C105" s="77"/>
      <c r="D105" s="77"/>
      <c r="E105" s="54"/>
      <c r="F105" s="67">
        <v>8496</v>
      </c>
      <c r="G105" s="68"/>
      <c r="H105" s="68"/>
      <c r="I105" s="68"/>
      <c r="J105" s="69"/>
    </row>
    <row r="106" spans="1:10" ht="36" customHeight="1" x14ac:dyDescent="0.25">
      <c r="A106" s="7" t="s">
        <v>111</v>
      </c>
      <c r="B106" s="76" t="s">
        <v>195</v>
      </c>
      <c r="C106" s="77"/>
      <c r="D106" s="77"/>
      <c r="E106" s="54"/>
      <c r="F106" s="67">
        <v>8334</v>
      </c>
      <c r="G106" s="68"/>
      <c r="H106" s="68"/>
      <c r="I106" s="68"/>
      <c r="J106" s="69"/>
    </row>
    <row r="107" spans="1:10" ht="36" customHeight="1" x14ac:dyDescent="0.25">
      <c r="A107" s="7" t="s">
        <v>113</v>
      </c>
      <c r="B107" s="76" t="s">
        <v>196</v>
      </c>
      <c r="C107" s="77"/>
      <c r="D107" s="77"/>
      <c r="E107" s="54"/>
      <c r="F107" s="211">
        <f>H107*1.2</f>
        <v>26784</v>
      </c>
      <c r="G107" s="212">
        <f>H107*1.1</f>
        <v>24552.000000000004</v>
      </c>
      <c r="H107" s="212">
        <v>22320</v>
      </c>
      <c r="I107" s="212">
        <f>H107*0.75</f>
        <v>16740</v>
      </c>
      <c r="J107" s="213">
        <f>H107*0.5</f>
        <v>11160</v>
      </c>
    </row>
    <row r="108" spans="1:10" ht="36" customHeight="1" x14ac:dyDescent="0.25">
      <c r="A108" s="7" t="s">
        <v>113</v>
      </c>
      <c r="B108" s="76" t="s">
        <v>197</v>
      </c>
      <c r="C108" s="77"/>
      <c r="D108" s="77"/>
      <c r="E108" s="54"/>
      <c r="F108" s="67">
        <v>12240</v>
      </c>
      <c r="G108" s="68"/>
      <c r="H108" s="68"/>
      <c r="I108" s="68"/>
      <c r="J108" s="69"/>
    </row>
    <row r="109" spans="1:10" ht="36" customHeight="1" x14ac:dyDescent="0.25">
      <c r="A109" s="7" t="s">
        <v>113</v>
      </c>
      <c r="B109" s="76" t="s">
        <v>198</v>
      </c>
      <c r="C109" s="77"/>
      <c r="D109" s="77"/>
      <c r="E109" s="54"/>
      <c r="F109" s="67">
        <v>12240</v>
      </c>
      <c r="G109" s="68"/>
      <c r="H109" s="68"/>
      <c r="I109" s="68"/>
      <c r="J109" s="69"/>
    </row>
    <row r="110" spans="1:10" ht="36" customHeight="1" thickBot="1" x14ac:dyDescent="0.3">
      <c r="A110" s="7"/>
      <c r="B110" s="76" t="s">
        <v>199</v>
      </c>
      <c r="C110" s="77"/>
      <c r="D110" s="77"/>
      <c r="E110" s="54"/>
      <c r="F110" s="186">
        <v>15516</v>
      </c>
      <c r="G110" s="237"/>
      <c r="H110" s="237"/>
      <c r="I110" s="237"/>
      <c r="J110" s="238"/>
    </row>
    <row r="111" spans="1:10" ht="54" customHeight="1" thickBot="1" x14ac:dyDescent="0.3">
      <c r="A111" s="7"/>
      <c r="B111" s="18" t="s">
        <v>200</v>
      </c>
      <c r="C111" s="19"/>
      <c r="D111" s="19"/>
      <c r="E111" s="20"/>
      <c r="F111" s="110"/>
      <c r="G111" s="111"/>
      <c r="H111" s="111"/>
      <c r="I111" s="111"/>
      <c r="J111" s="112"/>
    </row>
    <row r="112" spans="1:10" ht="36" customHeight="1" thickBot="1" x14ac:dyDescent="0.3">
      <c r="A112" s="7"/>
      <c r="B112" s="118" t="s">
        <v>188</v>
      </c>
      <c r="C112" s="119"/>
      <c r="D112" s="119"/>
      <c r="E112" s="119"/>
      <c r="F112" s="119"/>
      <c r="G112" s="119"/>
      <c r="H112" s="119"/>
      <c r="I112" s="119"/>
      <c r="J112" s="120"/>
    </row>
    <row r="113" spans="1:10" ht="36" customHeight="1" x14ac:dyDescent="0.25">
      <c r="A113" s="7"/>
      <c r="B113" s="78" t="s">
        <v>201</v>
      </c>
      <c r="C113" s="79"/>
      <c r="D113" s="79"/>
      <c r="E113" s="36"/>
      <c r="F113" s="80">
        <v>90</v>
      </c>
      <c r="G113" s="81"/>
      <c r="H113" s="81"/>
      <c r="I113" s="81"/>
      <c r="J113" s="82"/>
    </row>
    <row r="114" spans="1:10" ht="36" customHeight="1" x14ac:dyDescent="0.25">
      <c r="A114" s="7"/>
      <c r="B114" s="76" t="s">
        <v>202</v>
      </c>
      <c r="C114" s="77"/>
      <c r="D114" s="77"/>
      <c r="E114" s="54"/>
      <c r="F114" s="67">
        <v>45</v>
      </c>
      <c r="G114" s="68"/>
      <c r="H114" s="68"/>
      <c r="I114" s="68"/>
      <c r="J114" s="69"/>
    </row>
    <row r="115" spans="1:10" ht="36" customHeight="1" x14ac:dyDescent="0.25">
      <c r="A115" s="7"/>
      <c r="B115" s="76" t="s">
        <v>203</v>
      </c>
      <c r="C115" s="77"/>
      <c r="D115" s="77"/>
      <c r="E115" s="54"/>
      <c r="F115" s="67">
        <v>45</v>
      </c>
      <c r="G115" s="68"/>
      <c r="H115" s="68"/>
      <c r="I115" s="68"/>
      <c r="J115" s="69"/>
    </row>
    <row r="116" spans="1:10" ht="36" customHeight="1" x14ac:dyDescent="0.25">
      <c r="A116" s="7"/>
      <c r="B116" s="76" t="s">
        <v>204</v>
      </c>
      <c r="C116" s="77"/>
      <c r="D116" s="77"/>
      <c r="E116" s="54"/>
      <c r="F116" s="67">
        <v>90</v>
      </c>
      <c r="G116" s="68"/>
      <c r="H116" s="68"/>
      <c r="I116" s="68"/>
      <c r="J116" s="69"/>
    </row>
    <row r="117" spans="1:10" ht="36" customHeight="1" thickBot="1" x14ac:dyDescent="0.3">
      <c r="A117" s="7"/>
      <c r="B117" s="76" t="s">
        <v>205</v>
      </c>
      <c r="C117" s="77"/>
      <c r="D117" s="77"/>
      <c r="E117" s="54"/>
      <c r="F117" s="67">
        <v>90</v>
      </c>
      <c r="G117" s="68"/>
      <c r="H117" s="68"/>
      <c r="I117" s="68"/>
      <c r="J117" s="69"/>
    </row>
    <row r="118" spans="1:10" ht="24" thickBot="1" x14ac:dyDescent="0.3">
      <c r="A118" s="7"/>
      <c r="B118" s="27"/>
      <c r="C118" s="38"/>
      <c r="D118" s="38"/>
      <c r="E118" s="39"/>
      <c r="F118" s="40"/>
      <c r="G118" s="41"/>
      <c r="H118" s="41"/>
      <c r="I118" s="41"/>
      <c r="J118" s="42"/>
    </row>
    <row r="119" spans="1:10" ht="21" customHeight="1" x14ac:dyDescent="0.25">
      <c r="A119" s="7"/>
      <c r="B119" s="121"/>
      <c r="C119" s="122"/>
      <c r="D119" s="122"/>
      <c r="E119" s="122"/>
      <c r="F119" s="123"/>
      <c r="G119" s="123"/>
      <c r="H119" s="123"/>
      <c r="I119" s="123"/>
      <c r="J119" s="123"/>
    </row>
    <row r="120" spans="1:10" ht="56.25" customHeight="1" x14ac:dyDescent="0.25">
      <c r="A120" s="7"/>
      <c r="B120" s="124" t="s">
        <v>241</v>
      </c>
      <c r="C120" s="124"/>
      <c r="D120" s="124"/>
      <c r="E120" s="124"/>
      <c r="F120" s="124"/>
      <c r="G120" s="124"/>
      <c r="H120" s="124"/>
      <c r="I120" s="124"/>
      <c r="J120" s="124"/>
    </row>
    <row r="121" spans="1:10" ht="41.25" customHeight="1" x14ac:dyDescent="0.25">
      <c r="A121" s="7"/>
      <c r="B121" s="124" t="s">
        <v>207</v>
      </c>
      <c r="C121" s="124"/>
      <c r="D121" s="124"/>
      <c r="E121" s="124"/>
      <c r="F121" s="124"/>
      <c r="G121" s="124"/>
      <c r="H121" s="124"/>
      <c r="I121" s="124"/>
      <c r="J121" s="124"/>
    </row>
    <row r="122" spans="1:10" ht="21" x14ac:dyDescent="0.25">
      <c r="A122" s="7" t="s">
        <v>113</v>
      </c>
      <c r="B122" s="126" t="s">
        <v>255</v>
      </c>
      <c r="C122" s="126"/>
      <c r="D122" s="126"/>
      <c r="E122" s="126"/>
      <c r="F122" s="126"/>
      <c r="G122" s="126"/>
      <c r="H122" s="126"/>
      <c r="I122" s="126"/>
      <c r="J122" s="126"/>
    </row>
    <row r="123" spans="1:10" ht="42" customHeight="1" x14ac:dyDescent="0.25">
      <c r="A123" s="7"/>
      <c r="B123" s="128" t="s">
        <v>209</v>
      </c>
      <c r="C123" s="128"/>
      <c r="D123" s="128"/>
      <c r="E123" s="128"/>
      <c r="F123" s="128"/>
      <c r="G123" s="128"/>
      <c r="H123" s="128"/>
      <c r="I123" s="128"/>
      <c r="J123" s="128"/>
    </row>
    <row r="124" spans="1:10" ht="21" x14ac:dyDescent="0.25">
      <c r="A124" s="7"/>
    </row>
  </sheetData>
  <sheetProtection selectLockedCells="1" selectUnlockedCells="1"/>
  <mergeCells count="225">
    <mergeCell ref="B118:E118"/>
    <mergeCell ref="F118:J118"/>
    <mergeCell ref="B120:J120"/>
    <mergeCell ref="B121:J121"/>
    <mergeCell ref="B122:J122"/>
    <mergeCell ref="B123:J123"/>
    <mergeCell ref="B115:E115"/>
    <mergeCell ref="F115:J115"/>
    <mergeCell ref="B116:E116"/>
    <mergeCell ref="F116:J116"/>
    <mergeCell ref="B117:E117"/>
    <mergeCell ref="F117:J117"/>
    <mergeCell ref="B111:E111"/>
    <mergeCell ref="F111:J111"/>
    <mergeCell ref="B112:J112"/>
    <mergeCell ref="B113:E113"/>
    <mergeCell ref="F113:J113"/>
    <mergeCell ref="B114:E114"/>
    <mergeCell ref="F114:J114"/>
    <mergeCell ref="B107:E107"/>
    <mergeCell ref="B108:E108"/>
    <mergeCell ref="F108:J108"/>
    <mergeCell ref="B109:E109"/>
    <mergeCell ref="F109:J109"/>
    <mergeCell ref="B110:E110"/>
    <mergeCell ref="F110:J110"/>
    <mergeCell ref="B103:E103"/>
    <mergeCell ref="F103:J103"/>
    <mergeCell ref="B104:E104"/>
    <mergeCell ref="B105:E105"/>
    <mergeCell ref="F105:J105"/>
    <mergeCell ref="B106:E106"/>
    <mergeCell ref="F106:J106"/>
    <mergeCell ref="B100:E100"/>
    <mergeCell ref="F100:J100"/>
    <mergeCell ref="B101:E101"/>
    <mergeCell ref="F101:J101"/>
    <mergeCell ref="B102:E102"/>
    <mergeCell ref="F102:J102"/>
    <mergeCell ref="B96:E96"/>
    <mergeCell ref="F96:J96"/>
    <mergeCell ref="B97:E97"/>
    <mergeCell ref="F97:J97"/>
    <mergeCell ref="F98:J98"/>
    <mergeCell ref="B99:J99"/>
    <mergeCell ref="B93:E93"/>
    <mergeCell ref="F93:J93"/>
    <mergeCell ref="B94:E94"/>
    <mergeCell ref="F94:J94"/>
    <mergeCell ref="B95:E95"/>
    <mergeCell ref="F95:J95"/>
    <mergeCell ref="B90:E90"/>
    <mergeCell ref="F90:J90"/>
    <mergeCell ref="B91:E91"/>
    <mergeCell ref="F91:J91"/>
    <mergeCell ref="B92:E92"/>
    <mergeCell ref="F92:J92"/>
    <mergeCell ref="B87:E87"/>
    <mergeCell ref="F87:J87"/>
    <mergeCell ref="B88:E88"/>
    <mergeCell ref="F88:J88"/>
    <mergeCell ref="B89:E89"/>
    <mergeCell ref="F89:J89"/>
    <mergeCell ref="B84:E84"/>
    <mergeCell ref="F84:J84"/>
    <mergeCell ref="B85:E85"/>
    <mergeCell ref="F85:J85"/>
    <mergeCell ref="B86:E86"/>
    <mergeCell ref="F86:J86"/>
    <mergeCell ref="B81:E81"/>
    <mergeCell ref="F81:J81"/>
    <mergeCell ref="B82:E82"/>
    <mergeCell ref="F82:J82"/>
    <mergeCell ref="B83:E83"/>
    <mergeCell ref="F83:J83"/>
    <mergeCell ref="B78:E78"/>
    <mergeCell ref="F78:J78"/>
    <mergeCell ref="B79:E79"/>
    <mergeCell ref="F79:J79"/>
    <mergeCell ref="B80:E80"/>
    <mergeCell ref="F80:J80"/>
    <mergeCell ref="B75:E75"/>
    <mergeCell ref="F75:J75"/>
    <mergeCell ref="B76:E76"/>
    <mergeCell ref="F76:J76"/>
    <mergeCell ref="B77:E77"/>
    <mergeCell ref="F77:J77"/>
    <mergeCell ref="B72:E72"/>
    <mergeCell ref="F72:J72"/>
    <mergeCell ref="B73:E73"/>
    <mergeCell ref="F73:J73"/>
    <mergeCell ref="B74:E74"/>
    <mergeCell ref="F74:J74"/>
    <mergeCell ref="B69:E69"/>
    <mergeCell ref="F69:J69"/>
    <mergeCell ref="B70:E70"/>
    <mergeCell ref="F70:J70"/>
    <mergeCell ref="B71:E71"/>
    <mergeCell ref="F71:J71"/>
    <mergeCell ref="B66:E66"/>
    <mergeCell ref="F66:J66"/>
    <mergeCell ref="B67:E67"/>
    <mergeCell ref="F67:J67"/>
    <mergeCell ref="B68:E68"/>
    <mergeCell ref="F68:J68"/>
    <mergeCell ref="B63:E63"/>
    <mergeCell ref="F63:J63"/>
    <mergeCell ref="B64:E64"/>
    <mergeCell ref="F64:J64"/>
    <mergeCell ref="B65:E65"/>
    <mergeCell ref="F65:J65"/>
    <mergeCell ref="B60:E60"/>
    <mergeCell ref="F60:J60"/>
    <mergeCell ref="B61:E61"/>
    <mergeCell ref="F61:J61"/>
    <mergeCell ref="B62:E62"/>
    <mergeCell ref="F62:J62"/>
    <mergeCell ref="B57:E57"/>
    <mergeCell ref="F57:J57"/>
    <mergeCell ref="B58:E58"/>
    <mergeCell ref="F58:J58"/>
    <mergeCell ref="B59:E59"/>
    <mergeCell ref="F59:J59"/>
    <mergeCell ref="B54:E54"/>
    <mergeCell ref="F54:J54"/>
    <mergeCell ref="B55:E55"/>
    <mergeCell ref="F55:J55"/>
    <mergeCell ref="B56:E56"/>
    <mergeCell ref="F56:J56"/>
    <mergeCell ref="B51:E51"/>
    <mergeCell ref="F51:J51"/>
    <mergeCell ref="B52:E52"/>
    <mergeCell ref="F52:J52"/>
    <mergeCell ref="B53:E53"/>
    <mergeCell ref="F53:J53"/>
    <mergeCell ref="B48:E48"/>
    <mergeCell ref="F48:J48"/>
    <mergeCell ref="B49:E49"/>
    <mergeCell ref="F49:J49"/>
    <mergeCell ref="B50:E50"/>
    <mergeCell ref="F50:J50"/>
    <mergeCell ref="B45:E45"/>
    <mergeCell ref="F45:J45"/>
    <mergeCell ref="B46:E46"/>
    <mergeCell ref="F46:J46"/>
    <mergeCell ref="B47:E47"/>
    <mergeCell ref="F47:J47"/>
    <mergeCell ref="B42:E42"/>
    <mergeCell ref="F42:J42"/>
    <mergeCell ref="B43:E43"/>
    <mergeCell ref="F43:J43"/>
    <mergeCell ref="B44:E44"/>
    <mergeCell ref="F44:J44"/>
    <mergeCell ref="B39:E39"/>
    <mergeCell ref="F39:J39"/>
    <mergeCell ref="B40:E40"/>
    <mergeCell ref="F40:J40"/>
    <mergeCell ref="B41:E41"/>
    <mergeCell ref="F41:J41"/>
    <mergeCell ref="B36:E36"/>
    <mergeCell ref="F36:J36"/>
    <mergeCell ref="B37:E37"/>
    <mergeCell ref="F37:J37"/>
    <mergeCell ref="B38:E38"/>
    <mergeCell ref="F38:J38"/>
    <mergeCell ref="B33:E33"/>
    <mergeCell ref="F33:J33"/>
    <mergeCell ref="B34:E34"/>
    <mergeCell ref="F34:J34"/>
    <mergeCell ref="B35:E35"/>
    <mergeCell ref="F35:J35"/>
    <mergeCell ref="B30:E30"/>
    <mergeCell ref="F30:J30"/>
    <mergeCell ref="B31:E31"/>
    <mergeCell ref="F31:J31"/>
    <mergeCell ref="B32:E32"/>
    <mergeCell ref="F32:J32"/>
    <mergeCell ref="B27:E27"/>
    <mergeCell ref="F27:J27"/>
    <mergeCell ref="B28:E28"/>
    <mergeCell ref="F28:J28"/>
    <mergeCell ref="B29:E29"/>
    <mergeCell ref="F29:J29"/>
    <mergeCell ref="B24:E24"/>
    <mergeCell ref="F24:J24"/>
    <mergeCell ref="B25:E25"/>
    <mergeCell ref="F25:J25"/>
    <mergeCell ref="B26:E26"/>
    <mergeCell ref="F26:J26"/>
    <mergeCell ref="B21:E21"/>
    <mergeCell ref="F21:J21"/>
    <mergeCell ref="B22:E22"/>
    <mergeCell ref="F22:J22"/>
    <mergeCell ref="B23:E23"/>
    <mergeCell ref="F23:J23"/>
    <mergeCell ref="B18:E18"/>
    <mergeCell ref="F18:J18"/>
    <mergeCell ref="B19:E19"/>
    <mergeCell ref="F19:J19"/>
    <mergeCell ref="B20:E20"/>
    <mergeCell ref="F20:J20"/>
    <mergeCell ref="B15:E15"/>
    <mergeCell ref="F15:J15"/>
    <mergeCell ref="B16:E16"/>
    <mergeCell ref="F16:J16"/>
    <mergeCell ref="B17:E17"/>
    <mergeCell ref="F17:J17"/>
    <mergeCell ref="B11:E11"/>
    <mergeCell ref="B12:E12"/>
    <mergeCell ref="B13:E13"/>
    <mergeCell ref="F13:J13"/>
    <mergeCell ref="B14:E14"/>
    <mergeCell ref="F14:J14"/>
    <mergeCell ref="B6:E6"/>
    <mergeCell ref="B7:E7"/>
    <mergeCell ref="F7:J7"/>
    <mergeCell ref="B8:E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r:id="rId1"/>
  <headerFooter alignWithMargins="0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  <pageSetUpPr fitToPage="1"/>
  </sheetPr>
  <dimension ref="A1:J227"/>
  <sheetViews>
    <sheetView view="pageBreakPreview" topLeftCell="B1" zoomScale="50" zoomScaleNormal="60" zoomScaleSheetLayoutView="50" workbookViewId="0">
      <pane ySplit="4" topLeftCell="A122" activePane="bottomLeft" state="frozen"/>
      <selection activeCell="B11" sqref="B11:E11"/>
      <selection pane="bottomLeft" activeCell="Q137" sqref="Q137"/>
    </sheetView>
  </sheetViews>
  <sheetFormatPr defaultColWidth="9.140625" defaultRowHeight="12.75" outlineLevelRow="1" x14ac:dyDescent="0.25"/>
  <cols>
    <col min="1" max="1" width="27.28515625" style="9" hidden="1" customWidth="1"/>
    <col min="2" max="2" width="30.7109375" style="130" customWidth="1"/>
    <col min="3" max="5" width="30.7109375" style="9" customWidth="1"/>
    <col min="6" max="10" width="24.7109375" style="9" customWidth="1"/>
    <col min="11" max="16384" width="9.140625" style="9"/>
  </cols>
  <sheetData>
    <row r="1" spans="1:10" ht="36" customHeight="1" x14ac:dyDescent="0.25">
      <c r="A1" s="7"/>
      <c r="B1" s="8" t="s">
        <v>101</v>
      </c>
      <c r="C1" s="8"/>
      <c r="D1" s="8"/>
      <c r="E1" s="8"/>
      <c r="F1" s="8"/>
      <c r="G1" s="8"/>
      <c r="H1" s="8"/>
      <c r="I1" s="8"/>
      <c r="J1" s="8"/>
    </row>
    <row r="2" spans="1:10" s="13" customFormat="1" ht="54" customHeight="1" x14ac:dyDescent="0.25">
      <c r="A2" s="10"/>
      <c r="B2" s="11"/>
      <c r="C2" s="11"/>
      <c r="D2" s="11"/>
      <c r="E2" s="11"/>
      <c r="F2" s="12" t="s">
        <v>44</v>
      </c>
      <c r="G2" s="12"/>
      <c r="H2" s="12"/>
      <c r="I2" s="12"/>
      <c r="J2" s="12"/>
    </row>
    <row r="3" spans="1:10" s="17" customFormat="1" ht="36" customHeight="1" x14ac:dyDescent="0.25">
      <c r="A3" s="7"/>
      <c r="B3" s="14" t="s">
        <v>102</v>
      </c>
      <c r="C3" s="14"/>
      <c r="D3" s="14"/>
      <c r="E3" s="14"/>
      <c r="F3" s="15">
        <v>6</v>
      </c>
      <c r="G3" s="16"/>
      <c r="H3" s="16"/>
      <c r="I3" s="16"/>
      <c r="J3" s="16"/>
    </row>
    <row r="4" spans="1:10" s="17" customFormat="1" ht="36" customHeight="1" thickBot="1" x14ac:dyDescent="0.3">
      <c r="A4" s="7"/>
      <c r="B4" s="14" t="str">
        <f>Абакан!B4</f>
        <v>Цены действуют c 01.02.2022 года (начало размещения - с 01.03.2022). Цены указаны в рублях с НДС</v>
      </c>
      <c r="C4" s="14"/>
      <c r="D4" s="14"/>
      <c r="E4" s="14"/>
      <c r="F4" s="14"/>
      <c r="G4" s="14"/>
      <c r="H4" s="14"/>
      <c r="I4" s="14"/>
      <c r="J4" s="14"/>
    </row>
    <row r="5" spans="1:10" ht="54" customHeight="1" thickBot="1" x14ac:dyDescent="0.3">
      <c r="A5" s="7"/>
      <c r="B5" s="18" t="s">
        <v>104</v>
      </c>
      <c r="C5" s="19"/>
      <c r="D5" s="19"/>
      <c r="E5" s="20"/>
      <c r="F5" s="21"/>
      <c r="G5" s="21"/>
      <c r="H5" s="21"/>
      <c r="I5" s="21"/>
      <c r="J5" s="22"/>
    </row>
    <row r="6" spans="1:10" s="17" customFormat="1" ht="24.95" customHeight="1" thickBot="1" x14ac:dyDescent="0.3">
      <c r="A6" s="521"/>
      <c r="B6" s="305" t="s">
        <v>256</v>
      </c>
      <c r="C6" s="306"/>
      <c r="D6" s="306"/>
      <c r="E6" s="306"/>
      <c r="F6" s="306"/>
      <c r="G6" s="306"/>
      <c r="H6" s="306"/>
      <c r="I6" s="306"/>
      <c r="J6" s="306"/>
    </row>
    <row r="7" spans="1:10" ht="54" customHeight="1" thickBot="1" x14ac:dyDescent="0.3">
      <c r="A7" s="7"/>
      <c r="B7" s="23" t="s">
        <v>105</v>
      </c>
      <c r="C7" s="24"/>
      <c r="D7" s="24"/>
      <c r="E7" s="25"/>
      <c r="F7" s="26" t="s">
        <v>106</v>
      </c>
      <c r="G7" s="26" t="s">
        <v>107</v>
      </c>
      <c r="H7" s="26" t="s">
        <v>108</v>
      </c>
      <c r="I7" s="26" t="s">
        <v>109</v>
      </c>
      <c r="J7" s="26" t="s">
        <v>110</v>
      </c>
    </row>
    <row r="8" spans="1:10" ht="24" customHeight="1" thickBot="1" x14ac:dyDescent="0.3">
      <c r="A8" s="7"/>
      <c r="B8" s="27"/>
      <c r="C8" s="38"/>
      <c r="D8" s="38"/>
      <c r="E8" s="39"/>
      <c r="F8" s="40"/>
      <c r="G8" s="41"/>
      <c r="H8" s="41"/>
      <c r="I8" s="41"/>
      <c r="J8" s="42"/>
    </row>
    <row r="9" spans="1:10" ht="36" customHeight="1" x14ac:dyDescent="0.25">
      <c r="A9" s="7" t="s">
        <v>111</v>
      </c>
      <c r="B9" s="30" t="s">
        <v>524</v>
      </c>
      <c r="C9" s="31"/>
      <c r="D9" s="31"/>
      <c r="E9" s="32"/>
      <c r="F9" s="37">
        <f>H9*1.2</f>
        <v>133747.19999999998</v>
      </c>
      <c r="G9" s="37">
        <f>H9*1.1</f>
        <v>122601.60000000001</v>
      </c>
      <c r="H9" s="37">
        <v>111456</v>
      </c>
      <c r="I9" s="37">
        <f>H9*0.75</f>
        <v>83592</v>
      </c>
      <c r="J9" s="37">
        <f>H9*0.5</f>
        <v>55728</v>
      </c>
    </row>
    <row r="10" spans="1:10" ht="36" customHeight="1" thickBot="1" x14ac:dyDescent="0.3">
      <c r="A10" s="7" t="s">
        <v>113</v>
      </c>
      <c r="B10" s="34" t="s">
        <v>525</v>
      </c>
      <c r="C10" s="35"/>
      <c r="D10" s="35"/>
      <c r="E10" s="36"/>
      <c r="F10" s="522">
        <f>H10*1.2</f>
        <v>802656</v>
      </c>
      <c r="G10" s="522">
        <f>H10*1.1</f>
        <v>735768.00000000012</v>
      </c>
      <c r="H10" s="522">
        <v>668880</v>
      </c>
      <c r="I10" s="522">
        <f>H10*0.75</f>
        <v>501660</v>
      </c>
      <c r="J10" s="522">
        <f>H10*0.5</f>
        <v>334440</v>
      </c>
    </row>
    <row r="11" spans="1:10" ht="36" customHeight="1" thickBot="1" x14ac:dyDescent="0.3">
      <c r="A11" s="7"/>
      <c r="B11" s="27"/>
      <c r="C11" s="38"/>
      <c r="D11" s="38"/>
      <c r="E11" s="39"/>
      <c r="F11" s="40"/>
      <c r="G11" s="41"/>
      <c r="H11" s="41"/>
      <c r="I11" s="41"/>
      <c r="J11" s="42"/>
    </row>
    <row r="12" spans="1:10" ht="36" customHeight="1" x14ac:dyDescent="0.25">
      <c r="A12" s="7" t="s">
        <v>111</v>
      </c>
      <c r="B12" s="30" t="s">
        <v>526</v>
      </c>
      <c r="C12" s="31"/>
      <c r="D12" s="31"/>
      <c r="E12" s="32"/>
      <c r="F12" s="37">
        <f>H12*1.2</f>
        <v>164462.39999999999</v>
      </c>
      <c r="G12" s="37">
        <f>H12*1.1</f>
        <v>150757.20000000001</v>
      </c>
      <c r="H12" s="37">
        <v>137052</v>
      </c>
      <c r="I12" s="37">
        <f>H12*0.75</f>
        <v>102789</v>
      </c>
      <c r="J12" s="37">
        <f>H12*0.5</f>
        <v>68526</v>
      </c>
    </row>
    <row r="13" spans="1:10" ht="36" customHeight="1" thickBot="1" x14ac:dyDescent="0.3">
      <c r="A13" s="7" t="s">
        <v>113</v>
      </c>
      <c r="B13" s="34" t="s">
        <v>527</v>
      </c>
      <c r="C13" s="35"/>
      <c r="D13" s="35"/>
      <c r="E13" s="36"/>
      <c r="F13" s="522">
        <f>H13*1.2</f>
        <v>987552</v>
      </c>
      <c r="G13" s="522">
        <f>H13*1.1</f>
        <v>905256.00000000012</v>
      </c>
      <c r="H13" s="522">
        <v>822960</v>
      </c>
      <c r="I13" s="522">
        <f>H13*0.75</f>
        <v>617220</v>
      </c>
      <c r="J13" s="522">
        <f>H13*0.5</f>
        <v>411480</v>
      </c>
    </row>
    <row r="14" spans="1:10" ht="24" customHeight="1" thickBot="1" x14ac:dyDescent="0.3">
      <c r="A14" s="7"/>
      <c r="B14" s="27"/>
      <c r="C14" s="38"/>
      <c r="D14" s="38"/>
      <c r="E14" s="39"/>
      <c r="F14" s="40"/>
      <c r="G14" s="41"/>
      <c r="H14" s="41"/>
      <c r="I14" s="41"/>
      <c r="J14" s="42"/>
    </row>
    <row r="15" spans="1:10" ht="36" customHeight="1" x14ac:dyDescent="0.25">
      <c r="A15" s="7" t="s">
        <v>111</v>
      </c>
      <c r="B15" s="52" t="s">
        <v>119</v>
      </c>
      <c r="C15" s="53"/>
      <c r="D15" s="53"/>
      <c r="E15" s="54"/>
      <c r="F15" s="67">
        <v>1620</v>
      </c>
      <c r="G15" s="68"/>
      <c r="H15" s="68"/>
      <c r="I15" s="68"/>
      <c r="J15" s="69"/>
    </row>
    <row r="16" spans="1:10" ht="36" customHeight="1" thickBot="1" x14ac:dyDescent="0.3">
      <c r="A16" s="7" t="s">
        <v>113</v>
      </c>
      <c r="B16" s="52" t="s">
        <v>120</v>
      </c>
      <c r="C16" s="53"/>
      <c r="D16" s="53"/>
      <c r="E16" s="54"/>
      <c r="F16" s="67">
        <v>10080</v>
      </c>
      <c r="G16" s="68"/>
      <c r="H16" s="68"/>
      <c r="I16" s="68"/>
      <c r="J16" s="69"/>
    </row>
    <row r="17" spans="1:10" ht="24" customHeight="1" thickBot="1" x14ac:dyDescent="0.3">
      <c r="A17" s="7"/>
      <c r="B17" s="523" t="s">
        <v>256</v>
      </c>
      <c r="C17" s="524"/>
      <c r="D17" s="524"/>
      <c r="E17" s="524"/>
      <c r="F17" s="524"/>
      <c r="G17" s="524"/>
      <c r="H17" s="524"/>
      <c r="I17" s="524"/>
      <c r="J17" s="525"/>
    </row>
    <row r="18" spans="1:10" ht="36" customHeight="1" thickBot="1" x14ac:dyDescent="0.3">
      <c r="A18" s="7"/>
      <c r="B18" s="61" t="s">
        <v>121</v>
      </c>
      <c r="C18" s="62"/>
      <c r="D18" s="62"/>
      <c r="E18" s="63"/>
      <c r="F18" s="64" t="str">
        <f>"Цена от "&amp;MIN(F19:F118)&amp;" до "&amp;MAX(F19:F98)</f>
        <v>Цена от 11484 до 918720</v>
      </c>
      <c r="G18" s="65"/>
      <c r="H18" s="65"/>
      <c r="I18" s="65"/>
      <c r="J18" s="66"/>
    </row>
    <row r="19" spans="1:10" ht="36" customHeight="1" outlineLevel="1" x14ac:dyDescent="0.25">
      <c r="A19" s="7"/>
      <c r="B19" s="52" t="s">
        <v>122</v>
      </c>
      <c r="C19" s="53"/>
      <c r="D19" s="53"/>
      <c r="E19" s="54"/>
      <c r="F19" s="67">
        <v>11484</v>
      </c>
      <c r="G19" s="68"/>
      <c r="H19" s="68"/>
      <c r="I19" s="68"/>
      <c r="J19" s="69"/>
    </row>
    <row r="20" spans="1:10" ht="36" customHeight="1" outlineLevel="1" x14ac:dyDescent="0.25">
      <c r="A20" s="7"/>
      <c r="B20" s="52" t="s">
        <v>123</v>
      </c>
      <c r="C20" s="53"/>
      <c r="D20" s="53"/>
      <c r="E20" s="54"/>
      <c r="F20" s="67">
        <v>22968</v>
      </c>
      <c r="G20" s="68"/>
      <c r="H20" s="68"/>
      <c r="I20" s="68"/>
      <c r="J20" s="69"/>
    </row>
    <row r="21" spans="1:10" ht="36" customHeight="1" outlineLevel="1" x14ac:dyDescent="0.25">
      <c r="A21" s="7"/>
      <c r="B21" s="52" t="s">
        <v>124</v>
      </c>
      <c r="C21" s="53"/>
      <c r="D21" s="53"/>
      <c r="E21" s="54"/>
      <c r="F21" s="67">
        <v>34452</v>
      </c>
      <c r="G21" s="68"/>
      <c r="H21" s="68"/>
      <c r="I21" s="68"/>
      <c r="J21" s="69"/>
    </row>
    <row r="22" spans="1:10" ht="36" customHeight="1" outlineLevel="1" x14ac:dyDescent="0.25">
      <c r="A22" s="7"/>
      <c r="B22" s="52" t="s">
        <v>125</v>
      </c>
      <c r="C22" s="53"/>
      <c r="D22" s="53"/>
      <c r="E22" s="54"/>
      <c r="F22" s="67">
        <v>45936</v>
      </c>
      <c r="G22" s="68"/>
      <c r="H22" s="68"/>
      <c r="I22" s="68"/>
      <c r="J22" s="69"/>
    </row>
    <row r="23" spans="1:10" ht="36" customHeight="1" outlineLevel="1" x14ac:dyDescent="0.25">
      <c r="A23" s="7"/>
      <c r="B23" s="52" t="s">
        <v>126</v>
      </c>
      <c r="C23" s="53"/>
      <c r="D23" s="53"/>
      <c r="E23" s="54"/>
      <c r="F23" s="67">
        <v>57420</v>
      </c>
      <c r="G23" s="68"/>
      <c r="H23" s="68"/>
      <c r="I23" s="68"/>
      <c r="J23" s="69"/>
    </row>
    <row r="24" spans="1:10" ht="36" customHeight="1" outlineLevel="1" x14ac:dyDescent="0.25">
      <c r="A24" s="7"/>
      <c r="B24" s="52" t="s">
        <v>127</v>
      </c>
      <c r="C24" s="53"/>
      <c r="D24" s="53"/>
      <c r="E24" s="54"/>
      <c r="F24" s="67">
        <v>68904</v>
      </c>
      <c r="G24" s="68"/>
      <c r="H24" s="68"/>
      <c r="I24" s="68"/>
      <c r="J24" s="69"/>
    </row>
    <row r="25" spans="1:10" ht="36" customHeight="1" outlineLevel="1" x14ac:dyDescent="0.25">
      <c r="A25" s="7"/>
      <c r="B25" s="52" t="s">
        <v>128</v>
      </c>
      <c r="C25" s="53"/>
      <c r="D25" s="53"/>
      <c r="E25" s="54"/>
      <c r="F25" s="67">
        <v>80388</v>
      </c>
      <c r="G25" s="68"/>
      <c r="H25" s="68"/>
      <c r="I25" s="68"/>
      <c r="J25" s="69"/>
    </row>
    <row r="26" spans="1:10" ht="36" customHeight="1" outlineLevel="1" x14ac:dyDescent="0.25">
      <c r="A26" s="7"/>
      <c r="B26" s="52" t="s">
        <v>129</v>
      </c>
      <c r="C26" s="53"/>
      <c r="D26" s="53"/>
      <c r="E26" s="54"/>
      <c r="F26" s="67">
        <v>91872</v>
      </c>
      <c r="G26" s="68"/>
      <c r="H26" s="68"/>
      <c r="I26" s="68"/>
      <c r="J26" s="69"/>
    </row>
    <row r="27" spans="1:10" ht="36" customHeight="1" outlineLevel="1" x14ac:dyDescent="0.25">
      <c r="A27" s="7"/>
      <c r="B27" s="52" t="s">
        <v>130</v>
      </c>
      <c r="C27" s="53"/>
      <c r="D27" s="53"/>
      <c r="E27" s="54"/>
      <c r="F27" s="67">
        <v>103356</v>
      </c>
      <c r="G27" s="68"/>
      <c r="H27" s="68"/>
      <c r="I27" s="68"/>
      <c r="J27" s="69"/>
    </row>
    <row r="28" spans="1:10" ht="36" customHeight="1" outlineLevel="1" x14ac:dyDescent="0.25">
      <c r="A28" s="7"/>
      <c r="B28" s="52" t="s">
        <v>131</v>
      </c>
      <c r="C28" s="53"/>
      <c r="D28" s="53"/>
      <c r="E28" s="54"/>
      <c r="F28" s="67">
        <v>114840</v>
      </c>
      <c r="G28" s="68"/>
      <c r="H28" s="68"/>
      <c r="I28" s="68"/>
      <c r="J28" s="69"/>
    </row>
    <row r="29" spans="1:10" ht="36" customHeight="1" outlineLevel="1" x14ac:dyDescent="0.25">
      <c r="A29" s="7"/>
      <c r="B29" s="52" t="s">
        <v>132</v>
      </c>
      <c r="C29" s="53"/>
      <c r="D29" s="53"/>
      <c r="E29" s="54"/>
      <c r="F29" s="67">
        <v>126324</v>
      </c>
      <c r="G29" s="68"/>
      <c r="H29" s="68"/>
      <c r="I29" s="68"/>
      <c r="J29" s="69"/>
    </row>
    <row r="30" spans="1:10" ht="36" customHeight="1" outlineLevel="1" x14ac:dyDescent="0.25">
      <c r="A30" s="7"/>
      <c r="B30" s="52" t="s">
        <v>133</v>
      </c>
      <c r="C30" s="53"/>
      <c r="D30" s="53"/>
      <c r="E30" s="54"/>
      <c r="F30" s="67">
        <v>137808</v>
      </c>
      <c r="G30" s="68"/>
      <c r="H30" s="68"/>
      <c r="I30" s="68"/>
      <c r="J30" s="69"/>
    </row>
    <row r="31" spans="1:10" ht="36" customHeight="1" outlineLevel="1" x14ac:dyDescent="0.25">
      <c r="A31" s="7"/>
      <c r="B31" s="52" t="s">
        <v>134</v>
      </c>
      <c r="C31" s="53"/>
      <c r="D31" s="53"/>
      <c r="E31" s="54"/>
      <c r="F31" s="67">
        <v>149292</v>
      </c>
      <c r="G31" s="68"/>
      <c r="H31" s="68"/>
      <c r="I31" s="68"/>
      <c r="J31" s="69"/>
    </row>
    <row r="32" spans="1:10" ht="36" customHeight="1" outlineLevel="1" x14ac:dyDescent="0.25">
      <c r="A32" s="7"/>
      <c r="B32" s="52" t="s">
        <v>135</v>
      </c>
      <c r="C32" s="53"/>
      <c r="D32" s="53"/>
      <c r="E32" s="54"/>
      <c r="F32" s="67">
        <v>160776</v>
      </c>
      <c r="G32" s="68"/>
      <c r="H32" s="68"/>
      <c r="I32" s="68"/>
      <c r="J32" s="69"/>
    </row>
    <row r="33" spans="1:10" ht="36" customHeight="1" outlineLevel="1" x14ac:dyDescent="0.25">
      <c r="A33" s="7"/>
      <c r="B33" s="52" t="s">
        <v>136</v>
      </c>
      <c r="C33" s="53"/>
      <c r="D33" s="53"/>
      <c r="E33" s="54"/>
      <c r="F33" s="67">
        <v>172260</v>
      </c>
      <c r="G33" s="68"/>
      <c r="H33" s="68"/>
      <c r="I33" s="68"/>
      <c r="J33" s="69"/>
    </row>
    <row r="34" spans="1:10" ht="36" customHeight="1" outlineLevel="1" x14ac:dyDescent="0.25">
      <c r="A34" s="7"/>
      <c r="B34" s="52" t="s">
        <v>137</v>
      </c>
      <c r="C34" s="53"/>
      <c r="D34" s="53"/>
      <c r="E34" s="54"/>
      <c r="F34" s="67">
        <v>183744</v>
      </c>
      <c r="G34" s="68"/>
      <c r="H34" s="68"/>
      <c r="I34" s="68"/>
      <c r="J34" s="69"/>
    </row>
    <row r="35" spans="1:10" ht="36" customHeight="1" outlineLevel="1" x14ac:dyDescent="0.25">
      <c r="A35" s="7"/>
      <c r="B35" s="52" t="s">
        <v>138</v>
      </c>
      <c r="C35" s="53"/>
      <c r="D35" s="53"/>
      <c r="E35" s="54"/>
      <c r="F35" s="67">
        <v>195228</v>
      </c>
      <c r="G35" s="68"/>
      <c r="H35" s="68"/>
      <c r="I35" s="68"/>
      <c r="J35" s="69"/>
    </row>
    <row r="36" spans="1:10" ht="36" customHeight="1" outlineLevel="1" x14ac:dyDescent="0.25">
      <c r="A36" s="7"/>
      <c r="B36" s="52" t="s">
        <v>139</v>
      </c>
      <c r="C36" s="53"/>
      <c r="D36" s="53"/>
      <c r="E36" s="54"/>
      <c r="F36" s="67">
        <v>206712</v>
      </c>
      <c r="G36" s="68"/>
      <c r="H36" s="68"/>
      <c r="I36" s="68"/>
      <c r="J36" s="69"/>
    </row>
    <row r="37" spans="1:10" ht="36" customHeight="1" outlineLevel="1" x14ac:dyDescent="0.25">
      <c r="A37" s="7"/>
      <c r="B37" s="52" t="s">
        <v>140</v>
      </c>
      <c r="C37" s="53"/>
      <c r="D37" s="53"/>
      <c r="E37" s="54"/>
      <c r="F37" s="67">
        <v>218196</v>
      </c>
      <c r="G37" s="68"/>
      <c r="H37" s="68"/>
      <c r="I37" s="68"/>
      <c r="J37" s="69"/>
    </row>
    <row r="38" spans="1:10" ht="36" customHeight="1" outlineLevel="1" x14ac:dyDescent="0.25">
      <c r="A38" s="7"/>
      <c r="B38" s="52" t="s">
        <v>141</v>
      </c>
      <c r="C38" s="53"/>
      <c r="D38" s="53"/>
      <c r="E38" s="54"/>
      <c r="F38" s="67">
        <v>229680</v>
      </c>
      <c r="G38" s="68"/>
      <c r="H38" s="68"/>
      <c r="I38" s="68"/>
      <c r="J38" s="69"/>
    </row>
    <row r="39" spans="1:10" ht="36" customHeight="1" outlineLevel="1" x14ac:dyDescent="0.25">
      <c r="A39" s="7"/>
      <c r="B39" s="52" t="s">
        <v>231</v>
      </c>
      <c r="C39" s="53"/>
      <c r="D39" s="53"/>
      <c r="E39" s="54"/>
      <c r="F39" s="67">
        <v>241164</v>
      </c>
      <c r="G39" s="68"/>
      <c r="H39" s="68"/>
      <c r="I39" s="68"/>
      <c r="J39" s="69"/>
    </row>
    <row r="40" spans="1:10" ht="36" customHeight="1" outlineLevel="1" x14ac:dyDescent="0.25">
      <c r="A40" s="7"/>
      <c r="B40" s="52" t="s">
        <v>232</v>
      </c>
      <c r="C40" s="53"/>
      <c r="D40" s="53"/>
      <c r="E40" s="54"/>
      <c r="F40" s="67">
        <v>252648</v>
      </c>
      <c r="G40" s="68"/>
      <c r="H40" s="68"/>
      <c r="I40" s="68"/>
      <c r="J40" s="69"/>
    </row>
    <row r="41" spans="1:10" ht="36" customHeight="1" outlineLevel="1" x14ac:dyDescent="0.25">
      <c r="A41" s="7"/>
      <c r="B41" s="52" t="s">
        <v>233</v>
      </c>
      <c r="C41" s="53"/>
      <c r="D41" s="53"/>
      <c r="E41" s="54"/>
      <c r="F41" s="67">
        <v>264132</v>
      </c>
      <c r="G41" s="68"/>
      <c r="H41" s="68"/>
      <c r="I41" s="68"/>
      <c r="J41" s="69"/>
    </row>
    <row r="42" spans="1:10" ht="36" customHeight="1" outlineLevel="1" x14ac:dyDescent="0.25">
      <c r="A42" s="7"/>
      <c r="B42" s="52" t="s">
        <v>234</v>
      </c>
      <c r="C42" s="53"/>
      <c r="D42" s="53"/>
      <c r="E42" s="54"/>
      <c r="F42" s="67">
        <v>275616</v>
      </c>
      <c r="G42" s="68"/>
      <c r="H42" s="68"/>
      <c r="I42" s="68"/>
      <c r="J42" s="69"/>
    </row>
    <row r="43" spans="1:10" ht="36" customHeight="1" outlineLevel="1" x14ac:dyDescent="0.25">
      <c r="A43" s="7"/>
      <c r="B43" s="52" t="s">
        <v>235</v>
      </c>
      <c r="C43" s="53"/>
      <c r="D43" s="53"/>
      <c r="E43" s="54"/>
      <c r="F43" s="67">
        <v>287100</v>
      </c>
      <c r="G43" s="68"/>
      <c r="H43" s="68"/>
      <c r="I43" s="68"/>
      <c r="J43" s="69"/>
    </row>
    <row r="44" spans="1:10" ht="36" customHeight="1" outlineLevel="1" x14ac:dyDescent="0.25">
      <c r="A44" s="7"/>
      <c r="B44" s="52" t="s">
        <v>236</v>
      </c>
      <c r="C44" s="53"/>
      <c r="D44" s="53"/>
      <c r="E44" s="54"/>
      <c r="F44" s="67">
        <v>298584</v>
      </c>
      <c r="G44" s="68"/>
      <c r="H44" s="68"/>
      <c r="I44" s="68"/>
      <c r="J44" s="69"/>
    </row>
    <row r="45" spans="1:10" ht="36" customHeight="1" outlineLevel="1" x14ac:dyDescent="0.25">
      <c r="A45" s="7"/>
      <c r="B45" s="52" t="s">
        <v>237</v>
      </c>
      <c r="C45" s="53"/>
      <c r="D45" s="53"/>
      <c r="E45" s="54"/>
      <c r="F45" s="67">
        <v>310068</v>
      </c>
      <c r="G45" s="68"/>
      <c r="H45" s="68"/>
      <c r="I45" s="68"/>
      <c r="J45" s="69"/>
    </row>
    <row r="46" spans="1:10" ht="36" customHeight="1" outlineLevel="1" x14ac:dyDescent="0.25">
      <c r="A46" s="7"/>
      <c r="B46" s="52" t="s">
        <v>238</v>
      </c>
      <c r="C46" s="53"/>
      <c r="D46" s="53"/>
      <c r="E46" s="54"/>
      <c r="F46" s="67">
        <v>321552</v>
      </c>
      <c r="G46" s="68"/>
      <c r="H46" s="68"/>
      <c r="I46" s="68"/>
      <c r="J46" s="69"/>
    </row>
    <row r="47" spans="1:10" ht="36" customHeight="1" outlineLevel="1" x14ac:dyDescent="0.25">
      <c r="A47" s="7"/>
      <c r="B47" s="52" t="s">
        <v>239</v>
      </c>
      <c r="C47" s="53"/>
      <c r="D47" s="53"/>
      <c r="E47" s="54"/>
      <c r="F47" s="67">
        <v>333036</v>
      </c>
      <c r="G47" s="68"/>
      <c r="H47" s="68"/>
      <c r="I47" s="68"/>
      <c r="J47" s="69"/>
    </row>
    <row r="48" spans="1:10" ht="36" customHeight="1" outlineLevel="1" x14ac:dyDescent="0.25">
      <c r="A48" s="7"/>
      <c r="B48" s="52" t="s">
        <v>240</v>
      </c>
      <c r="C48" s="53"/>
      <c r="D48" s="53"/>
      <c r="E48" s="54"/>
      <c r="F48" s="67">
        <v>344520</v>
      </c>
      <c r="G48" s="68"/>
      <c r="H48" s="68"/>
      <c r="I48" s="68"/>
      <c r="J48" s="69"/>
    </row>
    <row r="49" spans="1:10" ht="36" customHeight="1" outlineLevel="1" x14ac:dyDescent="0.25">
      <c r="A49" s="7"/>
      <c r="B49" s="52" t="s">
        <v>257</v>
      </c>
      <c r="C49" s="53"/>
      <c r="D49" s="53"/>
      <c r="E49" s="54"/>
      <c r="F49" s="67">
        <v>356004</v>
      </c>
      <c r="G49" s="68"/>
      <c r="H49" s="68"/>
      <c r="I49" s="68"/>
      <c r="J49" s="69"/>
    </row>
    <row r="50" spans="1:10" ht="36" customHeight="1" outlineLevel="1" x14ac:dyDescent="0.25">
      <c r="A50" s="7"/>
      <c r="B50" s="52" t="s">
        <v>258</v>
      </c>
      <c r="C50" s="53"/>
      <c r="D50" s="53"/>
      <c r="E50" s="54"/>
      <c r="F50" s="67">
        <v>367488</v>
      </c>
      <c r="G50" s="68"/>
      <c r="H50" s="68"/>
      <c r="I50" s="68"/>
      <c r="J50" s="69"/>
    </row>
    <row r="51" spans="1:10" ht="36" customHeight="1" outlineLevel="1" x14ac:dyDescent="0.25">
      <c r="A51" s="7"/>
      <c r="B51" s="52" t="s">
        <v>259</v>
      </c>
      <c r="C51" s="53"/>
      <c r="D51" s="53"/>
      <c r="E51" s="54"/>
      <c r="F51" s="67">
        <v>378972</v>
      </c>
      <c r="G51" s="68"/>
      <c r="H51" s="68"/>
      <c r="I51" s="68"/>
      <c r="J51" s="69"/>
    </row>
    <row r="52" spans="1:10" ht="36" customHeight="1" outlineLevel="1" x14ac:dyDescent="0.25">
      <c r="A52" s="7"/>
      <c r="B52" s="52" t="s">
        <v>260</v>
      </c>
      <c r="C52" s="53"/>
      <c r="D52" s="53"/>
      <c r="E52" s="54"/>
      <c r="F52" s="67">
        <v>390456</v>
      </c>
      <c r="G52" s="68"/>
      <c r="H52" s="68"/>
      <c r="I52" s="68"/>
      <c r="J52" s="69"/>
    </row>
    <row r="53" spans="1:10" ht="36" customHeight="1" outlineLevel="1" x14ac:dyDescent="0.25">
      <c r="A53" s="7"/>
      <c r="B53" s="52" t="s">
        <v>261</v>
      </c>
      <c r="C53" s="53"/>
      <c r="D53" s="53"/>
      <c r="E53" s="54"/>
      <c r="F53" s="67">
        <v>401940</v>
      </c>
      <c r="G53" s="68"/>
      <c r="H53" s="68"/>
      <c r="I53" s="68"/>
      <c r="J53" s="69"/>
    </row>
    <row r="54" spans="1:10" ht="36" customHeight="1" outlineLevel="1" x14ac:dyDescent="0.25">
      <c r="A54" s="7"/>
      <c r="B54" s="52" t="s">
        <v>262</v>
      </c>
      <c r="C54" s="53"/>
      <c r="D54" s="53"/>
      <c r="E54" s="54"/>
      <c r="F54" s="67">
        <v>413424</v>
      </c>
      <c r="G54" s="68"/>
      <c r="H54" s="68"/>
      <c r="I54" s="68"/>
      <c r="J54" s="69"/>
    </row>
    <row r="55" spans="1:10" ht="36" customHeight="1" outlineLevel="1" x14ac:dyDescent="0.25">
      <c r="A55" s="7"/>
      <c r="B55" s="52" t="s">
        <v>263</v>
      </c>
      <c r="C55" s="53"/>
      <c r="D55" s="53"/>
      <c r="E55" s="54"/>
      <c r="F55" s="67">
        <v>424908</v>
      </c>
      <c r="G55" s="68"/>
      <c r="H55" s="68"/>
      <c r="I55" s="68"/>
      <c r="J55" s="69"/>
    </row>
    <row r="56" spans="1:10" ht="36" customHeight="1" outlineLevel="1" x14ac:dyDescent="0.25">
      <c r="A56" s="7"/>
      <c r="B56" s="52" t="s">
        <v>264</v>
      </c>
      <c r="C56" s="53"/>
      <c r="D56" s="53"/>
      <c r="E56" s="54"/>
      <c r="F56" s="67">
        <v>436392</v>
      </c>
      <c r="G56" s="68"/>
      <c r="H56" s="68"/>
      <c r="I56" s="68"/>
      <c r="J56" s="69"/>
    </row>
    <row r="57" spans="1:10" ht="36" customHeight="1" outlineLevel="1" x14ac:dyDescent="0.25">
      <c r="A57" s="7"/>
      <c r="B57" s="52" t="s">
        <v>265</v>
      </c>
      <c r="C57" s="53"/>
      <c r="D57" s="53"/>
      <c r="E57" s="54"/>
      <c r="F57" s="67">
        <v>447876</v>
      </c>
      <c r="G57" s="68"/>
      <c r="H57" s="68"/>
      <c r="I57" s="68"/>
      <c r="J57" s="69"/>
    </row>
    <row r="58" spans="1:10" ht="36" customHeight="1" outlineLevel="1" x14ac:dyDescent="0.25">
      <c r="A58" s="7"/>
      <c r="B58" s="52" t="s">
        <v>266</v>
      </c>
      <c r="C58" s="53"/>
      <c r="D58" s="53"/>
      <c r="E58" s="54"/>
      <c r="F58" s="67">
        <v>459360</v>
      </c>
      <c r="G58" s="68"/>
      <c r="H58" s="68"/>
      <c r="I58" s="68"/>
      <c r="J58" s="69"/>
    </row>
    <row r="59" spans="1:10" ht="36" customHeight="1" outlineLevel="1" x14ac:dyDescent="0.25">
      <c r="A59" s="7"/>
      <c r="B59" s="52" t="s">
        <v>353</v>
      </c>
      <c r="C59" s="53"/>
      <c r="D59" s="53"/>
      <c r="E59" s="54"/>
      <c r="F59" s="67">
        <v>470844</v>
      </c>
      <c r="G59" s="68"/>
      <c r="H59" s="68"/>
      <c r="I59" s="68"/>
      <c r="J59" s="69"/>
    </row>
    <row r="60" spans="1:10" ht="36" customHeight="1" outlineLevel="1" x14ac:dyDescent="0.25">
      <c r="A60" s="7"/>
      <c r="B60" s="52" t="s">
        <v>354</v>
      </c>
      <c r="C60" s="53"/>
      <c r="D60" s="53"/>
      <c r="E60" s="54"/>
      <c r="F60" s="67">
        <v>482328</v>
      </c>
      <c r="G60" s="68"/>
      <c r="H60" s="68"/>
      <c r="I60" s="68"/>
      <c r="J60" s="69"/>
    </row>
    <row r="61" spans="1:10" ht="36" customHeight="1" outlineLevel="1" x14ac:dyDescent="0.25">
      <c r="A61" s="7"/>
      <c r="B61" s="52" t="s">
        <v>355</v>
      </c>
      <c r="C61" s="53"/>
      <c r="D61" s="53"/>
      <c r="E61" s="54"/>
      <c r="F61" s="67">
        <v>493812</v>
      </c>
      <c r="G61" s="68"/>
      <c r="H61" s="68"/>
      <c r="I61" s="68"/>
      <c r="J61" s="69"/>
    </row>
    <row r="62" spans="1:10" ht="36" customHeight="1" outlineLevel="1" x14ac:dyDescent="0.25">
      <c r="A62" s="7"/>
      <c r="B62" s="52" t="s">
        <v>356</v>
      </c>
      <c r="C62" s="53"/>
      <c r="D62" s="53"/>
      <c r="E62" s="54"/>
      <c r="F62" s="67">
        <v>505296</v>
      </c>
      <c r="G62" s="68"/>
      <c r="H62" s="68"/>
      <c r="I62" s="68"/>
      <c r="J62" s="69"/>
    </row>
    <row r="63" spans="1:10" ht="36" customHeight="1" outlineLevel="1" x14ac:dyDescent="0.25">
      <c r="A63" s="7"/>
      <c r="B63" s="52" t="s">
        <v>357</v>
      </c>
      <c r="C63" s="53"/>
      <c r="D63" s="53"/>
      <c r="E63" s="54"/>
      <c r="F63" s="67">
        <v>516780</v>
      </c>
      <c r="G63" s="68"/>
      <c r="H63" s="68"/>
      <c r="I63" s="68"/>
      <c r="J63" s="69"/>
    </row>
    <row r="64" spans="1:10" ht="36" customHeight="1" outlineLevel="1" x14ac:dyDescent="0.25">
      <c r="A64" s="7"/>
      <c r="B64" s="52" t="s">
        <v>358</v>
      </c>
      <c r="C64" s="53"/>
      <c r="D64" s="53"/>
      <c r="E64" s="54"/>
      <c r="F64" s="67">
        <v>528264</v>
      </c>
      <c r="G64" s="68"/>
      <c r="H64" s="68"/>
      <c r="I64" s="68"/>
      <c r="J64" s="69"/>
    </row>
    <row r="65" spans="1:10" ht="36" customHeight="1" outlineLevel="1" x14ac:dyDescent="0.25">
      <c r="A65" s="7"/>
      <c r="B65" s="52" t="s">
        <v>359</v>
      </c>
      <c r="C65" s="53"/>
      <c r="D65" s="53"/>
      <c r="E65" s="54"/>
      <c r="F65" s="67">
        <v>539748</v>
      </c>
      <c r="G65" s="68"/>
      <c r="H65" s="68"/>
      <c r="I65" s="68"/>
      <c r="J65" s="69"/>
    </row>
    <row r="66" spans="1:10" ht="36" customHeight="1" outlineLevel="1" x14ac:dyDescent="0.25">
      <c r="A66" s="7"/>
      <c r="B66" s="52" t="s">
        <v>360</v>
      </c>
      <c r="C66" s="53"/>
      <c r="D66" s="53"/>
      <c r="E66" s="54"/>
      <c r="F66" s="67">
        <v>551232</v>
      </c>
      <c r="G66" s="68"/>
      <c r="H66" s="68"/>
      <c r="I66" s="68"/>
      <c r="J66" s="69"/>
    </row>
    <row r="67" spans="1:10" ht="36" customHeight="1" outlineLevel="1" x14ac:dyDescent="0.25">
      <c r="A67" s="7"/>
      <c r="B67" s="52" t="s">
        <v>361</v>
      </c>
      <c r="C67" s="53"/>
      <c r="D67" s="53"/>
      <c r="E67" s="54"/>
      <c r="F67" s="67">
        <v>562716</v>
      </c>
      <c r="G67" s="68"/>
      <c r="H67" s="68"/>
      <c r="I67" s="68"/>
      <c r="J67" s="69"/>
    </row>
    <row r="68" spans="1:10" ht="36" customHeight="1" outlineLevel="1" x14ac:dyDescent="0.25">
      <c r="A68" s="7"/>
      <c r="B68" s="52" t="s">
        <v>362</v>
      </c>
      <c r="C68" s="53"/>
      <c r="D68" s="53"/>
      <c r="E68" s="54"/>
      <c r="F68" s="67">
        <v>574200</v>
      </c>
      <c r="G68" s="68"/>
      <c r="H68" s="68"/>
      <c r="I68" s="68"/>
      <c r="J68" s="69"/>
    </row>
    <row r="69" spans="1:10" ht="36" customHeight="1" outlineLevel="1" x14ac:dyDescent="0.25">
      <c r="A69" s="7"/>
      <c r="B69" s="52" t="s">
        <v>366</v>
      </c>
      <c r="C69" s="53"/>
      <c r="D69" s="53"/>
      <c r="E69" s="54"/>
      <c r="F69" s="67">
        <v>585684</v>
      </c>
      <c r="G69" s="68"/>
      <c r="H69" s="68"/>
      <c r="I69" s="68"/>
      <c r="J69" s="69"/>
    </row>
    <row r="70" spans="1:10" ht="36" customHeight="1" outlineLevel="1" x14ac:dyDescent="0.25">
      <c r="A70" s="7"/>
      <c r="B70" s="52" t="s">
        <v>367</v>
      </c>
      <c r="C70" s="53"/>
      <c r="D70" s="53"/>
      <c r="E70" s="54"/>
      <c r="F70" s="67">
        <v>597168</v>
      </c>
      <c r="G70" s="68"/>
      <c r="H70" s="68"/>
      <c r="I70" s="68"/>
      <c r="J70" s="69"/>
    </row>
    <row r="71" spans="1:10" ht="36" customHeight="1" outlineLevel="1" x14ac:dyDescent="0.25">
      <c r="A71" s="7"/>
      <c r="B71" s="52" t="s">
        <v>368</v>
      </c>
      <c r="C71" s="53"/>
      <c r="D71" s="53"/>
      <c r="E71" s="54"/>
      <c r="F71" s="67">
        <v>608652</v>
      </c>
      <c r="G71" s="68"/>
      <c r="H71" s="68"/>
      <c r="I71" s="68"/>
      <c r="J71" s="69"/>
    </row>
    <row r="72" spans="1:10" ht="36" customHeight="1" outlineLevel="1" x14ac:dyDescent="0.25">
      <c r="A72" s="7"/>
      <c r="B72" s="52" t="s">
        <v>369</v>
      </c>
      <c r="C72" s="53"/>
      <c r="D72" s="53"/>
      <c r="E72" s="54"/>
      <c r="F72" s="67">
        <v>620136</v>
      </c>
      <c r="G72" s="68"/>
      <c r="H72" s="68"/>
      <c r="I72" s="68"/>
      <c r="J72" s="69"/>
    </row>
    <row r="73" spans="1:10" ht="36" customHeight="1" outlineLevel="1" x14ac:dyDescent="0.25">
      <c r="A73" s="7"/>
      <c r="B73" s="52" t="s">
        <v>370</v>
      </c>
      <c r="C73" s="53"/>
      <c r="D73" s="53"/>
      <c r="E73" s="54"/>
      <c r="F73" s="67">
        <v>631620</v>
      </c>
      <c r="G73" s="68"/>
      <c r="H73" s="68"/>
      <c r="I73" s="68"/>
      <c r="J73" s="69"/>
    </row>
    <row r="74" spans="1:10" ht="36" customHeight="1" outlineLevel="1" x14ac:dyDescent="0.25">
      <c r="A74" s="7"/>
      <c r="B74" s="52" t="s">
        <v>371</v>
      </c>
      <c r="C74" s="53"/>
      <c r="D74" s="53"/>
      <c r="E74" s="54"/>
      <c r="F74" s="67">
        <v>643104</v>
      </c>
      <c r="G74" s="68"/>
      <c r="H74" s="68"/>
      <c r="I74" s="68"/>
      <c r="J74" s="69"/>
    </row>
    <row r="75" spans="1:10" ht="36" customHeight="1" outlineLevel="1" x14ac:dyDescent="0.25">
      <c r="A75" s="7"/>
      <c r="B75" s="52" t="s">
        <v>372</v>
      </c>
      <c r="C75" s="53"/>
      <c r="D75" s="53"/>
      <c r="E75" s="54"/>
      <c r="F75" s="67">
        <v>654588</v>
      </c>
      <c r="G75" s="68"/>
      <c r="H75" s="68"/>
      <c r="I75" s="68"/>
      <c r="J75" s="69"/>
    </row>
    <row r="76" spans="1:10" ht="36" customHeight="1" outlineLevel="1" x14ac:dyDescent="0.25">
      <c r="A76" s="7"/>
      <c r="B76" s="52" t="s">
        <v>373</v>
      </c>
      <c r="C76" s="53"/>
      <c r="D76" s="53"/>
      <c r="E76" s="54"/>
      <c r="F76" s="67">
        <v>666072</v>
      </c>
      <c r="G76" s="68"/>
      <c r="H76" s="68"/>
      <c r="I76" s="68"/>
      <c r="J76" s="69"/>
    </row>
    <row r="77" spans="1:10" ht="36" customHeight="1" outlineLevel="1" x14ac:dyDescent="0.25">
      <c r="A77" s="7"/>
      <c r="B77" s="52" t="s">
        <v>374</v>
      </c>
      <c r="C77" s="53"/>
      <c r="D77" s="53"/>
      <c r="E77" s="54"/>
      <c r="F77" s="67">
        <v>677556</v>
      </c>
      <c r="G77" s="68"/>
      <c r="H77" s="68"/>
      <c r="I77" s="68"/>
      <c r="J77" s="69"/>
    </row>
    <row r="78" spans="1:10" ht="36" customHeight="1" outlineLevel="1" x14ac:dyDescent="0.25">
      <c r="A78" s="7"/>
      <c r="B78" s="52" t="s">
        <v>375</v>
      </c>
      <c r="C78" s="53"/>
      <c r="D78" s="53"/>
      <c r="E78" s="54"/>
      <c r="F78" s="67">
        <v>689040</v>
      </c>
      <c r="G78" s="68"/>
      <c r="H78" s="68"/>
      <c r="I78" s="68"/>
      <c r="J78" s="69"/>
    </row>
    <row r="79" spans="1:10" ht="36" customHeight="1" outlineLevel="1" x14ac:dyDescent="0.25">
      <c r="A79" s="7"/>
      <c r="B79" s="52" t="s">
        <v>376</v>
      </c>
      <c r="C79" s="53"/>
      <c r="D79" s="53"/>
      <c r="E79" s="54"/>
      <c r="F79" s="67">
        <v>700524</v>
      </c>
      <c r="G79" s="68"/>
      <c r="H79" s="68"/>
      <c r="I79" s="68"/>
      <c r="J79" s="69"/>
    </row>
    <row r="80" spans="1:10" ht="36" customHeight="1" outlineLevel="1" x14ac:dyDescent="0.25">
      <c r="A80" s="7"/>
      <c r="B80" s="52" t="s">
        <v>377</v>
      </c>
      <c r="C80" s="53"/>
      <c r="D80" s="53"/>
      <c r="E80" s="54"/>
      <c r="F80" s="67">
        <v>712008</v>
      </c>
      <c r="G80" s="68"/>
      <c r="H80" s="68"/>
      <c r="I80" s="68"/>
      <c r="J80" s="69"/>
    </row>
    <row r="81" spans="1:10" ht="36" customHeight="1" outlineLevel="1" x14ac:dyDescent="0.25">
      <c r="A81" s="7"/>
      <c r="B81" s="52" t="s">
        <v>378</v>
      </c>
      <c r="C81" s="53"/>
      <c r="D81" s="53"/>
      <c r="E81" s="54"/>
      <c r="F81" s="67">
        <v>723492</v>
      </c>
      <c r="G81" s="68"/>
      <c r="H81" s="68"/>
      <c r="I81" s="68"/>
      <c r="J81" s="69"/>
    </row>
    <row r="82" spans="1:10" ht="36" customHeight="1" outlineLevel="1" x14ac:dyDescent="0.25">
      <c r="A82" s="7"/>
      <c r="B82" s="52" t="s">
        <v>379</v>
      </c>
      <c r="C82" s="53"/>
      <c r="D82" s="53"/>
      <c r="E82" s="54"/>
      <c r="F82" s="67">
        <v>734976</v>
      </c>
      <c r="G82" s="68"/>
      <c r="H82" s="68"/>
      <c r="I82" s="68"/>
      <c r="J82" s="69"/>
    </row>
    <row r="83" spans="1:10" ht="36" customHeight="1" outlineLevel="1" x14ac:dyDescent="0.25">
      <c r="A83" s="7"/>
      <c r="B83" s="52" t="s">
        <v>380</v>
      </c>
      <c r="C83" s="53"/>
      <c r="D83" s="53"/>
      <c r="E83" s="54"/>
      <c r="F83" s="67">
        <v>746460</v>
      </c>
      <c r="G83" s="68"/>
      <c r="H83" s="68"/>
      <c r="I83" s="68"/>
      <c r="J83" s="69"/>
    </row>
    <row r="84" spans="1:10" ht="36" customHeight="1" outlineLevel="1" x14ac:dyDescent="0.25">
      <c r="A84" s="7"/>
      <c r="B84" s="52" t="s">
        <v>381</v>
      </c>
      <c r="C84" s="53"/>
      <c r="D84" s="53"/>
      <c r="E84" s="54"/>
      <c r="F84" s="67">
        <v>757944</v>
      </c>
      <c r="G84" s="68"/>
      <c r="H84" s="68"/>
      <c r="I84" s="68"/>
      <c r="J84" s="69"/>
    </row>
    <row r="85" spans="1:10" ht="36" customHeight="1" outlineLevel="1" x14ac:dyDescent="0.25">
      <c r="A85" s="7"/>
      <c r="B85" s="52" t="s">
        <v>382</v>
      </c>
      <c r="C85" s="53"/>
      <c r="D85" s="53"/>
      <c r="E85" s="54"/>
      <c r="F85" s="67">
        <v>769428</v>
      </c>
      <c r="G85" s="68"/>
      <c r="H85" s="68"/>
      <c r="I85" s="68"/>
      <c r="J85" s="69"/>
    </row>
    <row r="86" spans="1:10" ht="36" customHeight="1" outlineLevel="1" x14ac:dyDescent="0.25">
      <c r="A86" s="7"/>
      <c r="B86" s="52" t="s">
        <v>383</v>
      </c>
      <c r="C86" s="53"/>
      <c r="D86" s="53"/>
      <c r="E86" s="54"/>
      <c r="F86" s="67">
        <v>780912</v>
      </c>
      <c r="G86" s="68"/>
      <c r="H86" s="68"/>
      <c r="I86" s="68"/>
      <c r="J86" s="69"/>
    </row>
    <row r="87" spans="1:10" ht="36" customHeight="1" outlineLevel="1" x14ac:dyDescent="0.25">
      <c r="A87" s="7"/>
      <c r="B87" s="52" t="s">
        <v>384</v>
      </c>
      <c r="C87" s="53"/>
      <c r="D87" s="53"/>
      <c r="E87" s="54"/>
      <c r="F87" s="67">
        <v>792396</v>
      </c>
      <c r="G87" s="68"/>
      <c r="H87" s="68"/>
      <c r="I87" s="68"/>
      <c r="J87" s="69"/>
    </row>
    <row r="88" spans="1:10" ht="36" customHeight="1" outlineLevel="1" x14ac:dyDescent="0.25">
      <c r="A88" s="7"/>
      <c r="B88" s="52" t="s">
        <v>385</v>
      </c>
      <c r="C88" s="53"/>
      <c r="D88" s="53"/>
      <c r="E88" s="54"/>
      <c r="F88" s="67">
        <v>803880</v>
      </c>
      <c r="G88" s="68"/>
      <c r="H88" s="68"/>
      <c r="I88" s="68"/>
      <c r="J88" s="69"/>
    </row>
    <row r="89" spans="1:10" ht="36" customHeight="1" outlineLevel="1" x14ac:dyDescent="0.25">
      <c r="A89" s="7"/>
      <c r="B89" s="52" t="s">
        <v>386</v>
      </c>
      <c r="C89" s="53"/>
      <c r="D89" s="53"/>
      <c r="E89" s="54"/>
      <c r="F89" s="67">
        <v>815364</v>
      </c>
      <c r="G89" s="68"/>
      <c r="H89" s="68"/>
      <c r="I89" s="68"/>
      <c r="J89" s="69"/>
    </row>
    <row r="90" spans="1:10" ht="36" customHeight="1" outlineLevel="1" x14ac:dyDescent="0.25">
      <c r="A90" s="7"/>
      <c r="B90" s="52" t="s">
        <v>387</v>
      </c>
      <c r="C90" s="53"/>
      <c r="D90" s="53"/>
      <c r="E90" s="54"/>
      <c r="F90" s="67">
        <v>826848</v>
      </c>
      <c r="G90" s="68"/>
      <c r="H90" s="68"/>
      <c r="I90" s="68"/>
      <c r="J90" s="69"/>
    </row>
    <row r="91" spans="1:10" ht="36" customHeight="1" outlineLevel="1" x14ac:dyDescent="0.25">
      <c r="A91" s="7"/>
      <c r="B91" s="52" t="s">
        <v>388</v>
      </c>
      <c r="C91" s="53"/>
      <c r="D91" s="53"/>
      <c r="E91" s="54"/>
      <c r="F91" s="67">
        <v>838332</v>
      </c>
      <c r="G91" s="68"/>
      <c r="H91" s="68"/>
      <c r="I91" s="68"/>
      <c r="J91" s="69"/>
    </row>
    <row r="92" spans="1:10" ht="36" customHeight="1" outlineLevel="1" x14ac:dyDescent="0.25">
      <c r="A92" s="7"/>
      <c r="B92" s="52" t="s">
        <v>389</v>
      </c>
      <c r="C92" s="53"/>
      <c r="D92" s="53"/>
      <c r="E92" s="54"/>
      <c r="F92" s="67">
        <v>849816</v>
      </c>
      <c r="G92" s="68"/>
      <c r="H92" s="68"/>
      <c r="I92" s="68"/>
      <c r="J92" s="69"/>
    </row>
    <row r="93" spans="1:10" ht="36" customHeight="1" outlineLevel="1" x14ac:dyDescent="0.25">
      <c r="A93" s="7"/>
      <c r="B93" s="52" t="s">
        <v>390</v>
      </c>
      <c r="C93" s="53"/>
      <c r="D93" s="53"/>
      <c r="E93" s="54"/>
      <c r="F93" s="67">
        <v>861300</v>
      </c>
      <c r="G93" s="68"/>
      <c r="H93" s="68"/>
      <c r="I93" s="68"/>
      <c r="J93" s="69"/>
    </row>
    <row r="94" spans="1:10" ht="36" customHeight="1" outlineLevel="1" x14ac:dyDescent="0.25">
      <c r="A94" s="7"/>
      <c r="B94" s="52" t="s">
        <v>391</v>
      </c>
      <c r="C94" s="53"/>
      <c r="D94" s="53"/>
      <c r="E94" s="54"/>
      <c r="F94" s="67">
        <v>872784</v>
      </c>
      <c r="G94" s="68"/>
      <c r="H94" s="68"/>
      <c r="I94" s="68"/>
      <c r="J94" s="69"/>
    </row>
    <row r="95" spans="1:10" ht="36" customHeight="1" outlineLevel="1" x14ac:dyDescent="0.25">
      <c r="A95" s="7"/>
      <c r="B95" s="52" t="s">
        <v>392</v>
      </c>
      <c r="C95" s="53"/>
      <c r="D95" s="53"/>
      <c r="E95" s="54"/>
      <c r="F95" s="67">
        <v>884268</v>
      </c>
      <c r="G95" s="68"/>
      <c r="H95" s="68"/>
      <c r="I95" s="68"/>
      <c r="J95" s="69"/>
    </row>
    <row r="96" spans="1:10" ht="36" customHeight="1" outlineLevel="1" x14ac:dyDescent="0.25">
      <c r="A96" s="7"/>
      <c r="B96" s="52" t="s">
        <v>393</v>
      </c>
      <c r="C96" s="53"/>
      <c r="D96" s="53"/>
      <c r="E96" s="54"/>
      <c r="F96" s="67">
        <v>895752</v>
      </c>
      <c r="G96" s="68"/>
      <c r="H96" s="68"/>
      <c r="I96" s="68"/>
      <c r="J96" s="69"/>
    </row>
    <row r="97" spans="1:10" ht="36" customHeight="1" outlineLevel="1" x14ac:dyDescent="0.25">
      <c r="A97" s="7"/>
      <c r="B97" s="52" t="s">
        <v>394</v>
      </c>
      <c r="C97" s="53"/>
      <c r="D97" s="53"/>
      <c r="E97" s="54"/>
      <c r="F97" s="67">
        <v>907236</v>
      </c>
      <c r="G97" s="68"/>
      <c r="H97" s="68"/>
      <c r="I97" s="68"/>
      <c r="J97" s="69"/>
    </row>
    <row r="98" spans="1:10" ht="36" customHeight="1" outlineLevel="1" x14ac:dyDescent="0.25">
      <c r="A98" s="7"/>
      <c r="B98" s="52" t="s">
        <v>395</v>
      </c>
      <c r="C98" s="53"/>
      <c r="D98" s="53"/>
      <c r="E98" s="54"/>
      <c r="F98" s="67">
        <v>918720</v>
      </c>
      <c r="G98" s="68"/>
      <c r="H98" s="68"/>
      <c r="I98" s="68"/>
      <c r="J98" s="69"/>
    </row>
    <row r="99" spans="1:10" ht="36" customHeight="1" outlineLevel="1" x14ac:dyDescent="0.25">
      <c r="A99" s="7"/>
      <c r="B99" s="52" t="s">
        <v>396</v>
      </c>
      <c r="C99" s="53"/>
      <c r="D99" s="53"/>
      <c r="E99" s="54"/>
      <c r="F99" s="67">
        <v>930204</v>
      </c>
      <c r="G99" s="68"/>
      <c r="H99" s="68"/>
      <c r="I99" s="68"/>
      <c r="J99" s="69"/>
    </row>
    <row r="100" spans="1:10" ht="36" customHeight="1" outlineLevel="1" x14ac:dyDescent="0.25">
      <c r="A100" s="7"/>
      <c r="B100" s="52" t="s">
        <v>397</v>
      </c>
      <c r="C100" s="53"/>
      <c r="D100" s="53"/>
      <c r="E100" s="54"/>
      <c r="F100" s="67">
        <v>941688</v>
      </c>
      <c r="G100" s="68"/>
      <c r="H100" s="68"/>
      <c r="I100" s="68"/>
      <c r="J100" s="69"/>
    </row>
    <row r="101" spans="1:10" ht="36" customHeight="1" outlineLevel="1" x14ac:dyDescent="0.25">
      <c r="A101" s="7"/>
      <c r="B101" s="52" t="s">
        <v>398</v>
      </c>
      <c r="C101" s="53"/>
      <c r="D101" s="53"/>
      <c r="E101" s="54"/>
      <c r="F101" s="67">
        <v>953172</v>
      </c>
      <c r="G101" s="68"/>
      <c r="H101" s="68"/>
      <c r="I101" s="68"/>
      <c r="J101" s="69"/>
    </row>
    <row r="102" spans="1:10" ht="36" customHeight="1" outlineLevel="1" x14ac:dyDescent="0.25">
      <c r="A102" s="7"/>
      <c r="B102" s="52" t="s">
        <v>399</v>
      </c>
      <c r="C102" s="53"/>
      <c r="D102" s="53"/>
      <c r="E102" s="54"/>
      <c r="F102" s="67">
        <v>964656</v>
      </c>
      <c r="G102" s="68"/>
      <c r="H102" s="68"/>
      <c r="I102" s="68"/>
      <c r="J102" s="69"/>
    </row>
    <row r="103" spans="1:10" ht="36" customHeight="1" outlineLevel="1" x14ac:dyDescent="0.25">
      <c r="A103" s="7"/>
      <c r="B103" s="52" t="s">
        <v>400</v>
      </c>
      <c r="C103" s="53"/>
      <c r="D103" s="53"/>
      <c r="E103" s="54"/>
      <c r="F103" s="67">
        <v>976140</v>
      </c>
      <c r="G103" s="68"/>
      <c r="H103" s="68"/>
      <c r="I103" s="68"/>
      <c r="J103" s="69"/>
    </row>
    <row r="104" spans="1:10" ht="36" customHeight="1" outlineLevel="1" x14ac:dyDescent="0.25">
      <c r="A104" s="7"/>
      <c r="B104" s="52" t="s">
        <v>401</v>
      </c>
      <c r="C104" s="53"/>
      <c r="D104" s="53"/>
      <c r="E104" s="54"/>
      <c r="F104" s="67">
        <v>987624</v>
      </c>
      <c r="G104" s="68"/>
      <c r="H104" s="68"/>
      <c r="I104" s="68"/>
      <c r="J104" s="69"/>
    </row>
    <row r="105" spans="1:10" ht="36" customHeight="1" outlineLevel="1" x14ac:dyDescent="0.25">
      <c r="A105" s="7"/>
      <c r="B105" s="52" t="s">
        <v>402</v>
      </c>
      <c r="C105" s="53"/>
      <c r="D105" s="53"/>
      <c r="E105" s="54"/>
      <c r="F105" s="67">
        <v>999108</v>
      </c>
      <c r="G105" s="68"/>
      <c r="H105" s="68"/>
      <c r="I105" s="68"/>
      <c r="J105" s="69"/>
    </row>
    <row r="106" spans="1:10" ht="36" customHeight="1" outlineLevel="1" x14ac:dyDescent="0.25">
      <c r="A106" s="7"/>
      <c r="B106" s="52" t="s">
        <v>403</v>
      </c>
      <c r="C106" s="53"/>
      <c r="D106" s="53"/>
      <c r="E106" s="54"/>
      <c r="F106" s="67">
        <v>1010592</v>
      </c>
      <c r="G106" s="68"/>
      <c r="H106" s="68"/>
      <c r="I106" s="68"/>
      <c r="J106" s="69"/>
    </row>
    <row r="107" spans="1:10" ht="36" customHeight="1" outlineLevel="1" x14ac:dyDescent="0.25">
      <c r="A107" s="7"/>
      <c r="B107" s="52" t="s">
        <v>404</v>
      </c>
      <c r="C107" s="53"/>
      <c r="D107" s="53"/>
      <c r="E107" s="54"/>
      <c r="F107" s="67">
        <v>1022076</v>
      </c>
      <c r="G107" s="68"/>
      <c r="H107" s="68"/>
      <c r="I107" s="68"/>
      <c r="J107" s="69"/>
    </row>
    <row r="108" spans="1:10" ht="36" customHeight="1" outlineLevel="1" x14ac:dyDescent="0.25">
      <c r="A108" s="7"/>
      <c r="B108" s="52" t="s">
        <v>405</v>
      </c>
      <c r="C108" s="53"/>
      <c r="D108" s="53"/>
      <c r="E108" s="54"/>
      <c r="F108" s="67">
        <v>1033560</v>
      </c>
      <c r="G108" s="68"/>
      <c r="H108" s="68"/>
      <c r="I108" s="68"/>
      <c r="J108" s="69"/>
    </row>
    <row r="109" spans="1:10" ht="36" customHeight="1" outlineLevel="1" x14ac:dyDescent="0.25">
      <c r="A109" s="7"/>
      <c r="B109" s="52" t="s">
        <v>406</v>
      </c>
      <c r="C109" s="53"/>
      <c r="D109" s="53"/>
      <c r="E109" s="54"/>
      <c r="F109" s="67">
        <v>1045044</v>
      </c>
      <c r="G109" s="68"/>
      <c r="H109" s="68"/>
      <c r="I109" s="68"/>
      <c r="J109" s="69"/>
    </row>
    <row r="110" spans="1:10" ht="36" customHeight="1" outlineLevel="1" x14ac:dyDescent="0.25">
      <c r="A110" s="7"/>
      <c r="B110" s="52" t="s">
        <v>407</v>
      </c>
      <c r="C110" s="53"/>
      <c r="D110" s="53"/>
      <c r="E110" s="54"/>
      <c r="F110" s="67">
        <v>1056528</v>
      </c>
      <c r="G110" s="68"/>
      <c r="H110" s="68"/>
      <c r="I110" s="68"/>
      <c r="J110" s="69"/>
    </row>
    <row r="111" spans="1:10" ht="36" customHeight="1" outlineLevel="1" x14ac:dyDescent="0.25">
      <c r="A111" s="7"/>
      <c r="B111" s="52" t="s">
        <v>408</v>
      </c>
      <c r="C111" s="53"/>
      <c r="D111" s="53"/>
      <c r="E111" s="54"/>
      <c r="F111" s="67">
        <v>1068012</v>
      </c>
      <c r="G111" s="68"/>
      <c r="H111" s="68"/>
      <c r="I111" s="68"/>
      <c r="J111" s="69"/>
    </row>
    <row r="112" spans="1:10" ht="36" customHeight="1" outlineLevel="1" x14ac:dyDescent="0.25">
      <c r="A112" s="7"/>
      <c r="B112" s="52" t="s">
        <v>409</v>
      </c>
      <c r="C112" s="53"/>
      <c r="D112" s="53"/>
      <c r="E112" s="54"/>
      <c r="F112" s="67">
        <v>1079496</v>
      </c>
      <c r="G112" s="68"/>
      <c r="H112" s="68"/>
      <c r="I112" s="68"/>
      <c r="J112" s="69"/>
    </row>
    <row r="113" spans="1:10" ht="36" customHeight="1" outlineLevel="1" x14ac:dyDescent="0.25">
      <c r="A113" s="7"/>
      <c r="B113" s="52" t="s">
        <v>410</v>
      </c>
      <c r="C113" s="53"/>
      <c r="D113" s="53"/>
      <c r="E113" s="54"/>
      <c r="F113" s="67">
        <v>1090980</v>
      </c>
      <c r="G113" s="68"/>
      <c r="H113" s="68"/>
      <c r="I113" s="68"/>
      <c r="J113" s="69"/>
    </row>
    <row r="114" spans="1:10" ht="36" customHeight="1" outlineLevel="1" x14ac:dyDescent="0.25">
      <c r="A114" s="7"/>
      <c r="B114" s="52" t="s">
        <v>411</v>
      </c>
      <c r="C114" s="53"/>
      <c r="D114" s="53"/>
      <c r="E114" s="54"/>
      <c r="F114" s="67">
        <v>1102464</v>
      </c>
      <c r="G114" s="68"/>
      <c r="H114" s="68"/>
      <c r="I114" s="68"/>
      <c r="J114" s="69"/>
    </row>
    <row r="115" spans="1:10" ht="36" customHeight="1" outlineLevel="1" x14ac:dyDescent="0.25">
      <c r="A115" s="7"/>
      <c r="B115" s="52" t="s">
        <v>412</v>
      </c>
      <c r="C115" s="53"/>
      <c r="D115" s="53"/>
      <c r="E115" s="54"/>
      <c r="F115" s="67">
        <v>1113948</v>
      </c>
      <c r="G115" s="68"/>
      <c r="H115" s="68"/>
      <c r="I115" s="68"/>
      <c r="J115" s="69"/>
    </row>
    <row r="116" spans="1:10" ht="36" customHeight="1" outlineLevel="1" x14ac:dyDescent="0.25">
      <c r="A116" s="7"/>
      <c r="B116" s="52" t="s">
        <v>413</v>
      </c>
      <c r="C116" s="53"/>
      <c r="D116" s="53"/>
      <c r="E116" s="54"/>
      <c r="F116" s="67">
        <v>1125432</v>
      </c>
      <c r="G116" s="68"/>
      <c r="H116" s="68"/>
      <c r="I116" s="68"/>
      <c r="J116" s="69"/>
    </row>
    <row r="117" spans="1:10" ht="36" customHeight="1" outlineLevel="1" x14ac:dyDescent="0.25">
      <c r="A117" s="7"/>
      <c r="B117" s="52" t="s">
        <v>414</v>
      </c>
      <c r="C117" s="53"/>
      <c r="D117" s="53"/>
      <c r="E117" s="54"/>
      <c r="F117" s="67">
        <v>1136916</v>
      </c>
      <c r="G117" s="68"/>
      <c r="H117" s="68"/>
      <c r="I117" s="68"/>
      <c r="J117" s="69"/>
    </row>
    <row r="118" spans="1:10" ht="36" customHeight="1" outlineLevel="1" thickBot="1" x14ac:dyDescent="0.3">
      <c r="A118" s="7"/>
      <c r="B118" s="52" t="s">
        <v>415</v>
      </c>
      <c r="C118" s="53"/>
      <c r="D118" s="53"/>
      <c r="E118" s="54"/>
      <c r="F118" s="67">
        <v>1148400</v>
      </c>
      <c r="G118" s="68"/>
      <c r="H118" s="68"/>
      <c r="I118" s="68"/>
      <c r="J118" s="69"/>
    </row>
    <row r="119" spans="1:10" ht="36" customHeight="1" thickBot="1" x14ac:dyDescent="0.3">
      <c r="A119" s="7"/>
      <c r="B119" s="70" t="s">
        <v>142</v>
      </c>
      <c r="C119" s="71"/>
      <c r="D119" s="71"/>
      <c r="E119" s="72"/>
      <c r="F119" s="73" t="str">
        <f>"Цена от "&amp;MIN(F120:F126)&amp;" до "&amp;MAX(F120:F126)</f>
        <v>Цена от 1440 до 24372</v>
      </c>
      <c r="G119" s="74"/>
      <c r="H119" s="74"/>
      <c r="I119" s="74"/>
      <c r="J119" s="75"/>
    </row>
    <row r="120" spans="1:10" ht="36" customHeight="1" x14ac:dyDescent="0.25">
      <c r="A120" s="7"/>
      <c r="B120" s="76" t="s">
        <v>143</v>
      </c>
      <c r="C120" s="77"/>
      <c r="D120" s="77"/>
      <c r="E120" s="54"/>
      <c r="F120" s="67">
        <v>24372</v>
      </c>
      <c r="G120" s="68"/>
      <c r="H120" s="68"/>
      <c r="I120" s="68"/>
      <c r="J120" s="69"/>
    </row>
    <row r="121" spans="1:10" ht="36" customHeight="1" x14ac:dyDescent="0.25">
      <c r="A121" s="7"/>
      <c r="B121" s="76" t="s">
        <v>210</v>
      </c>
      <c r="C121" s="77"/>
      <c r="D121" s="77"/>
      <c r="E121" s="54"/>
      <c r="F121" s="67">
        <v>3780</v>
      </c>
      <c r="G121" s="68"/>
      <c r="H121" s="68"/>
      <c r="I121" s="68"/>
      <c r="J121" s="69"/>
    </row>
    <row r="122" spans="1:10" ht="36" customHeight="1" x14ac:dyDescent="0.25">
      <c r="A122" s="7"/>
      <c r="B122" s="76" t="s">
        <v>146</v>
      </c>
      <c r="C122" s="77"/>
      <c r="D122" s="77"/>
      <c r="E122" s="54"/>
      <c r="F122" s="67">
        <v>20340</v>
      </c>
      <c r="G122" s="68"/>
      <c r="H122" s="68"/>
      <c r="I122" s="68"/>
      <c r="J122" s="69"/>
    </row>
    <row r="123" spans="1:10" ht="36" customHeight="1" x14ac:dyDescent="0.25">
      <c r="A123" s="7"/>
      <c r="B123" s="76" t="s">
        <v>148</v>
      </c>
      <c r="C123" s="77"/>
      <c r="D123" s="77"/>
      <c r="E123" s="54"/>
      <c r="F123" s="67">
        <v>1440</v>
      </c>
      <c r="G123" s="68"/>
      <c r="H123" s="68"/>
      <c r="I123" s="68"/>
      <c r="J123" s="69"/>
    </row>
    <row r="124" spans="1:10" ht="36" customHeight="1" x14ac:dyDescent="0.25">
      <c r="A124" s="7"/>
      <c r="B124" s="76" t="s">
        <v>149</v>
      </c>
      <c r="C124" s="77"/>
      <c r="D124" s="77"/>
      <c r="E124" s="54"/>
      <c r="F124" s="67">
        <v>1440</v>
      </c>
      <c r="G124" s="68"/>
      <c r="H124" s="68"/>
      <c r="I124" s="68"/>
      <c r="J124" s="69"/>
    </row>
    <row r="125" spans="1:10" ht="36" customHeight="1" x14ac:dyDescent="0.25">
      <c r="A125" s="7"/>
      <c r="B125" s="76" t="s">
        <v>150</v>
      </c>
      <c r="C125" s="77"/>
      <c r="D125" s="77"/>
      <c r="E125" s="54"/>
      <c r="F125" s="67">
        <v>2880</v>
      </c>
      <c r="G125" s="68"/>
      <c r="H125" s="68"/>
      <c r="I125" s="68"/>
      <c r="J125" s="69"/>
    </row>
    <row r="126" spans="1:10" ht="36" customHeight="1" thickBot="1" x14ac:dyDescent="0.3">
      <c r="A126" s="7"/>
      <c r="B126" s="76" t="s">
        <v>151</v>
      </c>
      <c r="C126" s="77"/>
      <c r="D126" s="77"/>
      <c r="E126" s="54"/>
      <c r="F126" s="67">
        <v>4320</v>
      </c>
      <c r="G126" s="68"/>
      <c r="H126" s="68"/>
      <c r="I126" s="68"/>
      <c r="J126" s="69"/>
    </row>
    <row r="127" spans="1:10" ht="21.75" customHeight="1" thickBot="1" x14ac:dyDescent="0.3">
      <c r="A127" s="7"/>
      <c r="B127" s="27"/>
      <c r="C127" s="38"/>
      <c r="D127" s="38"/>
      <c r="E127" s="39"/>
      <c r="F127" s="40" t="s">
        <v>153</v>
      </c>
      <c r="G127" s="41"/>
      <c r="H127" s="41"/>
      <c r="I127" s="41"/>
      <c r="J127" s="42"/>
    </row>
    <row r="128" spans="1:10" ht="36" customHeight="1" thickBot="1" x14ac:dyDescent="0.3">
      <c r="A128" s="7"/>
      <c r="B128" s="76" t="s">
        <v>154</v>
      </c>
      <c r="C128" s="77"/>
      <c r="D128" s="77"/>
      <c r="E128" s="54"/>
      <c r="F128" s="67">
        <v>180</v>
      </c>
      <c r="G128" s="68"/>
      <c r="H128" s="68"/>
      <c r="I128" s="68"/>
      <c r="J128" s="69"/>
    </row>
    <row r="129" spans="1:10" ht="54" customHeight="1" thickBot="1" x14ac:dyDescent="0.3">
      <c r="A129" s="7"/>
      <c r="B129" s="194" t="s">
        <v>211</v>
      </c>
      <c r="C129" s="195"/>
      <c r="D129" s="195"/>
      <c r="E129" s="196"/>
      <c r="F129" s="205" t="str">
        <f>"Цена от "&amp;MIN(F131:F131,F135:F150)&amp;" до "&amp;MAX(F131:F131,F135:F150)</f>
        <v>Цена от 240 до 835740</v>
      </c>
      <c r="G129" s="206"/>
      <c r="H129" s="206"/>
      <c r="I129" s="206"/>
      <c r="J129" s="207"/>
    </row>
    <row r="130" spans="1:10" ht="24" customHeight="1" thickBot="1" x14ac:dyDescent="0.3">
      <c r="A130" s="7"/>
      <c r="B130" s="27"/>
      <c r="C130" s="28"/>
      <c r="D130" s="28"/>
      <c r="E130" s="29"/>
      <c r="F130" s="177"/>
      <c r="G130" s="203"/>
      <c r="H130" s="203"/>
      <c r="I130" s="203"/>
      <c r="J130" s="204"/>
    </row>
    <row r="131" spans="1:10" ht="36" customHeight="1" x14ac:dyDescent="0.25">
      <c r="A131" s="7"/>
      <c r="B131" s="78" t="s">
        <v>156</v>
      </c>
      <c r="C131" s="79"/>
      <c r="D131" s="79"/>
      <c r="E131" s="36"/>
      <c r="F131" s="80">
        <v>102384</v>
      </c>
      <c r="G131" s="81"/>
      <c r="H131" s="81"/>
      <c r="I131" s="81"/>
      <c r="J131" s="82"/>
    </row>
    <row r="132" spans="1:10" ht="36" customHeight="1" x14ac:dyDescent="0.25">
      <c r="A132" s="7"/>
      <c r="B132" s="78" t="s">
        <v>157</v>
      </c>
      <c r="C132" s="79"/>
      <c r="D132" s="79"/>
      <c r="E132" s="36"/>
      <c r="F132" s="80">
        <v>10238.4</v>
      </c>
      <c r="G132" s="81"/>
      <c r="H132" s="81"/>
      <c r="I132" s="81"/>
      <c r="J132" s="82"/>
    </row>
    <row r="133" spans="1:10" ht="36" customHeight="1" thickBot="1" x14ac:dyDescent="0.3">
      <c r="A133" s="7"/>
      <c r="B133" s="78" t="s">
        <v>158</v>
      </c>
      <c r="C133" s="79"/>
      <c r="D133" s="79"/>
      <c r="E133" s="36"/>
      <c r="F133" s="80">
        <v>25596</v>
      </c>
      <c r="G133" s="81"/>
      <c r="H133" s="81"/>
      <c r="I133" s="81"/>
      <c r="J133" s="82"/>
    </row>
    <row r="134" spans="1:10" ht="24" customHeight="1" thickBot="1" x14ac:dyDescent="0.3">
      <c r="A134" s="7"/>
      <c r="B134" s="137"/>
      <c r="C134" s="279"/>
      <c r="D134" s="279"/>
      <c r="E134" s="280"/>
      <c r="F134" s="385"/>
      <c r="G134" s="386"/>
      <c r="H134" s="386"/>
      <c r="I134" s="386"/>
      <c r="J134" s="387"/>
    </row>
    <row r="135" spans="1:10" ht="36" customHeight="1" x14ac:dyDescent="0.25">
      <c r="A135" s="7" t="s">
        <v>111</v>
      </c>
      <c r="B135" s="470" t="s">
        <v>159</v>
      </c>
      <c r="C135" s="471"/>
      <c r="D135" s="471"/>
      <c r="E135" s="472"/>
      <c r="F135" s="143">
        <v>189540</v>
      </c>
      <c r="G135" s="144"/>
      <c r="H135" s="144"/>
      <c r="I135" s="144"/>
      <c r="J135" s="145"/>
    </row>
    <row r="136" spans="1:10" ht="36" customHeight="1" x14ac:dyDescent="0.25">
      <c r="A136" s="7" t="s">
        <v>111</v>
      </c>
      <c r="B136" s="323" t="s">
        <v>489</v>
      </c>
      <c r="C136" s="324"/>
      <c r="D136" s="324"/>
      <c r="E136" s="399"/>
      <c r="F136" s="58">
        <v>835740</v>
      </c>
      <c r="G136" s="59"/>
      <c r="H136" s="59"/>
      <c r="I136" s="59"/>
      <c r="J136" s="60"/>
    </row>
    <row r="137" spans="1:10" ht="36" customHeight="1" x14ac:dyDescent="0.25">
      <c r="A137" s="7" t="s">
        <v>111</v>
      </c>
      <c r="B137" s="323" t="s">
        <v>160</v>
      </c>
      <c r="C137" s="324"/>
      <c r="D137" s="324"/>
      <c r="E137" s="399"/>
      <c r="F137" s="58">
        <v>77940</v>
      </c>
      <c r="G137" s="59"/>
      <c r="H137" s="59"/>
      <c r="I137" s="59"/>
      <c r="J137" s="60"/>
    </row>
    <row r="138" spans="1:10" ht="36" customHeight="1" x14ac:dyDescent="0.25">
      <c r="A138" s="7" t="s">
        <v>111</v>
      </c>
      <c r="B138" s="323" t="s">
        <v>312</v>
      </c>
      <c r="C138" s="324"/>
      <c r="D138" s="324"/>
      <c r="E138" s="399"/>
      <c r="F138" s="58">
        <v>300240</v>
      </c>
      <c r="G138" s="59"/>
      <c r="H138" s="59"/>
      <c r="I138" s="59"/>
      <c r="J138" s="60"/>
    </row>
    <row r="139" spans="1:10" ht="36" customHeight="1" x14ac:dyDescent="0.25">
      <c r="A139" s="7" t="s">
        <v>111</v>
      </c>
      <c r="B139" s="76" t="s">
        <v>161</v>
      </c>
      <c r="C139" s="77"/>
      <c r="D139" s="77"/>
      <c r="E139" s="54"/>
      <c r="F139" s="58">
        <v>598140</v>
      </c>
      <c r="G139" s="59"/>
      <c r="H139" s="59"/>
      <c r="I139" s="59"/>
      <c r="J139" s="60"/>
    </row>
    <row r="140" spans="1:10" ht="36" customHeight="1" x14ac:dyDescent="0.25">
      <c r="A140" s="7" t="s">
        <v>111</v>
      </c>
      <c r="B140" s="76" t="s">
        <v>162</v>
      </c>
      <c r="C140" s="77"/>
      <c r="D140" s="77"/>
      <c r="E140" s="54"/>
      <c r="F140" s="58">
        <v>121140</v>
      </c>
      <c r="G140" s="59"/>
      <c r="H140" s="59"/>
      <c r="I140" s="59"/>
      <c r="J140" s="60"/>
    </row>
    <row r="141" spans="1:10" ht="36" customHeight="1" x14ac:dyDescent="0.25">
      <c r="A141" s="7" t="s">
        <v>111</v>
      </c>
      <c r="B141" s="76" t="s">
        <v>163</v>
      </c>
      <c r="C141" s="77"/>
      <c r="D141" s="77"/>
      <c r="E141" s="54"/>
      <c r="F141" s="58">
        <v>145368</v>
      </c>
      <c r="G141" s="59"/>
      <c r="H141" s="59"/>
      <c r="I141" s="59"/>
      <c r="J141" s="60"/>
    </row>
    <row r="142" spans="1:10" ht="36" customHeight="1" x14ac:dyDescent="0.25">
      <c r="A142" s="7" t="s">
        <v>111</v>
      </c>
      <c r="B142" s="76" t="s">
        <v>164</v>
      </c>
      <c r="C142" s="77"/>
      <c r="D142" s="77"/>
      <c r="E142" s="54"/>
      <c r="F142" s="58">
        <v>220140</v>
      </c>
      <c r="G142" s="59"/>
      <c r="H142" s="59"/>
      <c r="I142" s="59"/>
      <c r="J142" s="60"/>
    </row>
    <row r="143" spans="1:10" ht="36" customHeight="1" x14ac:dyDescent="0.25">
      <c r="A143" s="7" t="s">
        <v>111</v>
      </c>
      <c r="B143" s="76" t="s">
        <v>165</v>
      </c>
      <c r="C143" s="77"/>
      <c r="D143" s="77"/>
      <c r="E143" s="54"/>
      <c r="F143" s="58">
        <v>106740</v>
      </c>
      <c r="G143" s="59"/>
      <c r="H143" s="59"/>
      <c r="I143" s="59"/>
      <c r="J143" s="60"/>
    </row>
    <row r="144" spans="1:10" ht="36" customHeight="1" x14ac:dyDescent="0.25">
      <c r="A144" s="7" t="s">
        <v>111</v>
      </c>
      <c r="B144" s="323" t="s">
        <v>166</v>
      </c>
      <c r="C144" s="324"/>
      <c r="D144" s="324"/>
      <c r="E144" s="399"/>
      <c r="F144" s="58">
        <v>769140</v>
      </c>
      <c r="G144" s="59"/>
      <c r="H144" s="59"/>
      <c r="I144" s="59"/>
      <c r="J144" s="60"/>
    </row>
    <row r="145" spans="1:10" ht="36" customHeight="1" x14ac:dyDescent="0.25">
      <c r="A145" s="7"/>
      <c r="B145" s="323" t="s">
        <v>167</v>
      </c>
      <c r="C145" s="324"/>
      <c r="D145" s="324"/>
      <c r="E145" s="399"/>
      <c r="F145" s="58">
        <v>362160</v>
      </c>
      <c r="G145" s="59"/>
      <c r="H145" s="59"/>
      <c r="I145" s="59"/>
      <c r="J145" s="60"/>
    </row>
    <row r="146" spans="1:10" ht="36" customHeight="1" x14ac:dyDescent="0.25">
      <c r="A146" s="7" t="s">
        <v>111</v>
      </c>
      <c r="B146" s="323" t="s">
        <v>168</v>
      </c>
      <c r="C146" s="324"/>
      <c r="D146" s="324"/>
      <c r="E146" s="399"/>
      <c r="F146" s="58">
        <v>3240</v>
      </c>
      <c r="G146" s="59"/>
      <c r="H146" s="59"/>
      <c r="I146" s="59"/>
      <c r="J146" s="60"/>
    </row>
    <row r="147" spans="1:10" ht="36" customHeight="1" x14ac:dyDescent="0.25">
      <c r="A147" s="7"/>
      <c r="B147" s="323" t="s">
        <v>169</v>
      </c>
      <c r="C147" s="324"/>
      <c r="D147" s="324"/>
      <c r="E147" s="399"/>
      <c r="F147" s="58">
        <v>153540</v>
      </c>
      <c r="G147" s="59"/>
      <c r="H147" s="59"/>
      <c r="I147" s="59"/>
      <c r="J147" s="60"/>
    </row>
    <row r="148" spans="1:10" ht="36" customHeight="1" x14ac:dyDescent="0.25">
      <c r="A148" s="7"/>
      <c r="B148" s="323" t="s">
        <v>170</v>
      </c>
      <c r="C148" s="324"/>
      <c r="D148" s="324"/>
      <c r="E148" s="399"/>
      <c r="F148" s="58">
        <v>128340</v>
      </c>
      <c r="G148" s="59"/>
      <c r="H148" s="59"/>
      <c r="I148" s="59"/>
      <c r="J148" s="60"/>
    </row>
    <row r="149" spans="1:10" ht="36" customHeight="1" x14ac:dyDescent="0.25">
      <c r="A149" s="7" t="s">
        <v>111</v>
      </c>
      <c r="B149" s="76" t="s">
        <v>171</v>
      </c>
      <c r="C149" s="77"/>
      <c r="D149" s="77"/>
      <c r="E149" s="54"/>
      <c r="F149" s="58">
        <v>240</v>
      </c>
      <c r="G149" s="59"/>
      <c r="H149" s="59"/>
      <c r="I149" s="59"/>
      <c r="J149" s="60"/>
    </row>
    <row r="150" spans="1:10" ht="36" customHeight="1" x14ac:dyDescent="0.25">
      <c r="A150" s="7" t="s">
        <v>111</v>
      </c>
      <c r="B150" s="323" t="s">
        <v>172</v>
      </c>
      <c r="C150" s="324"/>
      <c r="D150" s="324"/>
      <c r="E150" s="399"/>
      <c r="F150" s="58">
        <v>97740</v>
      </c>
      <c r="G150" s="59"/>
      <c r="H150" s="59"/>
      <c r="I150" s="59"/>
      <c r="J150" s="60"/>
    </row>
    <row r="151" spans="1:10" ht="37.5" customHeight="1" x14ac:dyDescent="0.25">
      <c r="A151" s="7"/>
      <c r="B151" s="76" t="s">
        <v>173</v>
      </c>
      <c r="C151" s="77"/>
      <c r="D151" s="77"/>
      <c r="E151" s="54"/>
      <c r="F151" s="58">
        <v>24372</v>
      </c>
      <c r="G151" s="59"/>
      <c r="H151" s="59"/>
      <c r="I151" s="59"/>
      <c r="J151" s="60"/>
    </row>
    <row r="152" spans="1:10" ht="36" customHeight="1" x14ac:dyDescent="0.25">
      <c r="A152" s="7"/>
      <c r="B152" s="76" t="s">
        <v>174</v>
      </c>
      <c r="C152" s="77"/>
      <c r="D152" s="77"/>
      <c r="E152" s="54"/>
      <c r="F152" s="58">
        <v>150300</v>
      </c>
      <c r="G152" s="59"/>
      <c r="H152" s="59"/>
      <c r="I152" s="59"/>
      <c r="J152" s="60"/>
    </row>
    <row r="153" spans="1:10" ht="36" customHeight="1" x14ac:dyDescent="0.25">
      <c r="A153" s="7"/>
      <c r="B153" s="76" t="s">
        <v>175</v>
      </c>
      <c r="C153" s="77"/>
      <c r="D153" s="77"/>
      <c r="E153" s="53"/>
      <c r="F153" s="58">
        <v>60030</v>
      </c>
      <c r="G153" s="59"/>
      <c r="H153" s="59"/>
      <c r="I153" s="59"/>
      <c r="J153" s="60"/>
    </row>
    <row r="154" spans="1:10" ht="36" customHeight="1" x14ac:dyDescent="0.25">
      <c r="A154" s="7" t="s">
        <v>113</v>
      </c>
      <c r="B154" s="323" t="s">
        <v>176</v>
      </c>
      <c r="C154" s="324"/>
      <c r="D154" s="324"/>
      <c r="E154" s="399"/>
      <c r="F154" s="58">
        <v>1137600</v>
      </c>
      <c r="G154" s="59"/>
      <c r="H154" s="59"/>
      <c r="I154" s="59"/>
      <c r="J154" s="60"/>
    </row>
    <row r="155" spans="1:10" ht="36" customHeight="1" x14ac:dyDescent="0.25">
      <c r="A155" s="7" t="s">
        <v>113</v>
      </c>
      <c r="B155" s="323" t="s">
        <v>490</v>
      </c>
      <c r="C155" s="324"/>
      <c r="D155" s="324"/>
      <c r="E155" s="399"/>
      <c r="F155" s="58">
        <v>1379520</v>
      </c>
      <c r="G155" s="59"/>
      <c r="H155" s="59"/>
      <c r="I155" s="59"/>
      <c r="J155" s="60"/>
    </row>
    <row r="156" spans="1:10" ht="36" customHeight="1" x14ac:dyDescent="0.25">
      <c r="A156" s="7" t="s">
        <v>113</v>
      </c>
      <c r="B156" s="323" t="s">
        <v>177</v>
      </c>
      <c r="C156" s="324"/>
      <c r="D156" s="324"/>
      <c r="E156" s="399"/>
      <c r="F156" s="58">
        <v>468000</v>
      </c>
      <c r="G156" s="59"/>
      <c r="H156" s="59"/>
      <c r="I156" s="59"/>
      <c r="J156" s="60"/>
    </row>
    <row r="157" spans="1:10" ht="36" customHeight="1" x14ac:dyDescent="0.25">
      <c r="A157" s="7" t="s">
        <v>113</v>
      </c>
      <c r="B157" s="323" t="s">
        <v>528</v>
      </c>
      <c r="C157" s="324"/>
      <c r="D157" s="324"/>
      <c r="E157" s="399"/>
      <c r="F157" s="58">
        <v>496080</v>
      </c>
      <c r="G157" s="59"/>
      <c r="H157" s="59"/>
      <c r="I157" s="59"/>
      <c r="J157" s="60"/>
    </row>
    <row r="158" spans="1:10" ht="36" customHeight="1" x14ac:dyDescent="0.25">
      <c r="A158" s="7" t="s">
        <v>113</v>
      </c>
      <c r="B158" s="76" t="s">
        <v>178</v>
      </c>
      <c r="C158" s="77"/>
      <c r="D158" s="77"/>
      <c r="E158" s="54"/>
      <c r="F158" s="58">
        <v>3589200</v>
      </c>
      <c r="G158" s="59"/>
      <c r="H158" s="59"/>
      <c r="I158" s="59"/>
      <c r="J158" s="60"/>
    </row>
    <row r="159" spans="1:10" ht="36" customHeight="1" x14ac:dyDescent="0.25">
      <c r="A159" s="7" t="s">
        <v>113</v>
      </c>
      <c r="B159" s="76" t="s">
        <v>179</v>
      </c>
      <c r="C159" s="77"/>
      <c r="D159" s="77"/>
      <c r="E159" s="54"/>
      <c r="F159" s="58">
        <v>727200</v>
      </c>
      <c r="G159" s="59"/>
      <c r="H159" s="59"/>
      <c r="I159" s="59"/>
      <c r="J159" s="60"/>
    </row>
    <row r="160" spans="1:10" ht="36" customHeight="1" x14ac:dyDescent="0.25">
      <c r="A160" s="7" t="s">
        <v>113</v>
      </c>
      <c r="B160" s="76" t="s">
        <v>180</v>
      </c>
      <c r="C160" s="77"/>
      <c r="D160" s="77"/>
      <c r="E160" s="54"/>
      <c r="F160" s="58">
        <v>872640</v>
      </c>
      <c r="G160" s="59"/>
      <c r="H160" s="59"/>
      <c r="I160" s="59"/>
      <c r="J160" s="60"/>
    </row>
    <row r="161" spans="1:10" ht="36" customHeight="1" x14ac:dyDescent="0.25">
      <c r="A161" s="7" t="s">
        <v>113</v>
      </c>
      <c r="B161" s="76" t="s">
        <v>181</v>
      </c>
      <c r="C161" s="77"/>
      <c r="D161" s="77"/>
      <c r="E161" s="54"/>
      <c r="F161" s="58">
        <v>1321200</v>
      </c>
      <c r="G161" s="59"/>
      <c r="H161" s="59"/>
      <c r="I161" s="59"/>
      <c r="J161" s="60"/>
    </row>
    <row r="162" spans="1:10" ht="36" customHeight="1" x14ac:dyDescent="0.25">
      <c r="A162" s="7" t="s">
        <v>113</v>
      </c>
      <c r="B162" s="76" t="s">
        <v>182</v>
      </c>
      <c r="C162" s="77"/>
      <c r="D162" s="77"/>
      <c r="E162" s="54"/>
      <c r="F162" s="58">
        <v>640800</v>
      </c>
      <c r="G162" s="59"/>
      <c r="H162" s="59"/>
      <c r="I162" s="59"/>
      <c r="J162" s="60"/>
    </row>
    <row r="163" spans="1:10" ht="36" customHeight="1" x14ac:dyDescent="0.25">
      <c r="A163" s="7" t="s">
        <v>113</v>
      </c>
      <c r="B163" s="323" t="s">
        <v>183</v>
      </c>
      <c r="C163" s="324"/>
      <c r="D163" s="324"/>
      <c r="E163" s="399"/>
      <c r="F163" s="58">
        <v>4615200</v>
      </c>
      <c r="G163" s="59"/>
      <c r="H163" s="59"/>
      <c r="I163" s="59"/>
      <c r="J163" s="60"/>
    </row>
    <row r="164" spans="1:10" ht="36" customHeight="1" x14ac:dyDescent="0.25">
      <c r="A164" s="7" t="s">
        <v>113</v>
      </c>
      <c r="B164" s="323" t="s">
        <v>184</v>
      </c>
      <c r="C164" s="324"/>
      <c r="D164" s="324"/>
      <c r="E164" s="399"/>
      <c r="F164" s="58">
        <v>19440</v>
      </c>
      <c r="G164" s="59"/>
      <c r="H164" s="59"/>
      <c r="I164" s="59"/>
      <c r="J164" s="60"/>
    </row>
    <row r="165" spans="1:10" ht="36" customHeight="1" x14ac:dyDescent="0.25">
      <c r="A165" s="7" t="s">
        <v>113</v>
      </c>
      <c r="B165" s="76" t="s">
        <v>185</v>
      </c>
      <c r="C165" s="77"/>
      <c r="D165" s="77"/>
      <c r="E165" s="54"/>
      <c r="F165" s="58">
        <v>0</v>
      </c>
      <c r="G165" s="59"/>
      <c r="H165" s="59"/>
      <c r="I165" s="59"/>
      <c r="J165" s="60"/>
    </row>
    <row r="166" spans="1:10" ht="36" customHeight="1" thickBot="1" x14ac:dyDescent="0.3">
      <c r="A166" s="7" t="s">
        <v>113</v>
      </c>
      <c r="B166" s="499" t="s">
        <v>186</v>
      </c>
      <c r="C166" s="500"/>
      <c r="D166" s="500"/>
      <c r="E166" s="501"/>
      <c r="F166" s="369">
        <v>586800</v>
      </c>
      <c r="G166" s="153"/>
      <c r="H166" s="153"/>
      <c r="I166" s="153"/>
      <c r="J166" s="154"/>
    </row>
    <row r="167" spans="1:10" ht="36" customHeight="1" thickBot="1" x14ac:dyDescent="0.3">
      <c r="B167" s="167" t="s">
        <v>188</v>
      </c>
      <c r="C167" s="168"/>
      <c r="D167" s="168"/>
      <c r="E167" s="168"/>
      <c r="F167" s="168"/>
      <c r="G167" s="168"/>
      <c r="H167" s="168"/>
      <c r="I167" s="168"/>
      <c r="J167" s="169"/>
    </row>
    <row r="168" spans="1:10" ht="36" customHeight="1" x14ac:dyDescent="0.25">
      <c r="B168" s="427" t="s">
        <v>481</v>
      </c>
      <c r="C168" s="428"/>
      <c r="D168" s="428"/>
      <c r="E168" s="429"/>
      <c r="F168" s="430">
        <v>300</v>
      </c>
      <c r="G168" s="431"/>
      <c r="H168" s="431"/>
      <c r="I168" s="431"/>
      <c r="J168" s="432"/>
    </row>
    <row r="169" spans="1:10" ht="54" customHeight="1" thickBot="1" x14ac:dyDescent="0.3">
      <c r="B169" s="433" t="s">
        <v>482</v>
      </c>
      <c r="C169" s="434"/>
      <c r="D169" s="434"/>
      <c r="E169" s="435"/>
      <c r="F169" s="436"/>
      <c r="G169" s="437"/>
      <c r="H169" s="437"/>
      <c r="I169" s="437"/>
      <c r="J169" s="438"/>
    </row>
    <row r="170" spans="1:10" ht="36" customHeight="1" x14ac:dyDescent="0.25">
      <c r="B170" s="427" t="s">
        <v>483</v>
      </c>
      <c r="C170" s="428"/>
      <c r="D170" s="428"/>
      <c r="E170" s="429"/>
      <c r="F170" s="430">
        <v>240</v>
      </c>
      <c r="G170" s="431"/>
      <c r="H170" s="431"/>
      <c r="I170" s="431"/>
      <c r="J170" s="432"/>
    </row>
    <row r="171" spans="1:10" ht="54" customHeight="1" thickBot="1" x14ac:dyDescent="0.3">
      <c r="B171" s="433" t="s">
        <v>482</v>
      </c>
      <c r="C171" s="434"/>
      <c r="D171" s="434"/>
      <c r="E171" s="435"/>
      <c r="F171" s="436"/>
      <c r="G171" s="437"/>
      <c r="H171" s="437"/>
      <c r="I171" s="437"/>
      <c r="J171" s="438"/>
    </row>
    <row r="172" spans="1:10" ht="36" customHeight="1" x14ac:dyDescent="0.25">
      <c r="B172" s="427" t="s">
        <v>484</v>
      </c>
      <c r="C172" s="428"/>
      <c r="D172" s="428"/>
      <c r="E172" s="429"/>
      <c r="F172" s="430">
        <v>120</v>
      </c>
      <c r="G172" s="431"/>
      <c r="H172" s="431"/>
      <c r="I172" s="431"/>
      <c r="J172" s="432"/>
    </row>
    <row r="173" spans="1:10" ht="54" customHeight="1" thickBot="1" x14ac:dyDescent="0.3">
      <c r="B173" s="433" t="s">
        <v>485</v>
      </c>
      <c r="C173" s="434"/>
      <c r="D173" s="434"/>
      <c r="E173" s="435"/>
      <c r="F173" s="436"/>
      <c r="G173" s="437"/>
      <c r="H173" s="437"/>
      <c r="I173" s="437"/>
      <c r="J173" s="438"/>
    </row>
    <row r="174" spans="1:10" ht="36" customHeight="1" x14ac:dyDescent="0.25">
      <c r="B174" s="427" t="s">
        <v>486</v>
      </c>
      <c r="C174" s="428"/>
      <c r="D174" s="428"/>
      <c r="E174" s="429"/>
      <c r="F174" s="430">
        <v>360</v>
      </c>
      <c r="G174" s="431"/>
      <c r="H174" s="431"/>
      <c r="I174" s="431"/>
      <c r="J174" s="432"/>
    </row>
    <row r="175" spans="1:10" ht="54" customHeight="1" thickBot="1" x14ac:dyDescent="0.3">
      <c r="B175" s="433" t="s">
        <v>482</v>
      </c>
      <c r="C175" s="434"/>
      <c r="D175" s="434"/>
      <c r="E175" s="435"/>
      <c r="F175" s="436"/>
      <c r="G175" s="437"/>
      <c r="H175" s="437"/>
      <c r="I175" s="437"/>
      <c r="J175" s="438"/>
    </row>
    <row r="176" spans="1:10" ht="36" customHeight="1" x14ac:dyDescent="0.25">
      <c r="B176" s="427" t="s">
        <v>487</v>
      </c>
      <c r="C176" s="428"/>
      <c r="D176" s="428"/>
      <c r="E176" s="429"/>
      <c r="F176" s="430">
        <v>300</v>
      </c>
      <c r="G176" s="431"/>
      <c r="H176" s="431"/>
      <c r="I176" s="431"/>
      <c r="J176" s="432"/>
    </row>
    <row r="177" spans="1:10" ht="54" customHeight="1" thickBot="1" x14ac:dyDescent="0.3">
      <c r="B177" s="433" t="s">
        <v>482</v>
      </c>
      <c r="C177" s="434"/>
      <c r="D177" s="434"/>
      <c r="E177" s="435"/>
      <c r="F177" s="436"/>
      <c r="G177" s="437"/>
      <c r="H177" s="437"/>
      <c r="I177" s="437"/>
      <c r="J177" s="438"/>
    </row>
    <row r="178" spans="1:10" ht="36" customHeight="1" x14ac:dyDescent="0.25">
      <c r="B178" s="427" t="s">
        <v>488</v>
      </c>
      <c r="C178" s="428"/>
      <c r="D178" s="428"/>
      <c r="E178" s="429"/>
      <c r="F178" s="430">
        <v>150</v>
      </c>
      <c r="G178" s="431"/>
      <c r="H178" s="431"/>
      <c r="I178" s="431"/>
      <c r="J178" s="432"/>
    </row>
    <row r="179" spans="1:10" ht="54" customHeight="1" thickBot="1" x14ac:dyDescent="0.3">
      <c r="B179" s="433" t="s">
        <v>485</v>
      </c>
      <c r="C179" s="434"/>
      <c r="D179" s="434"/>
      <c r="E179" s="435"/>
      <c r="F179" s="436"/>
      <c r="G179" s="437"/>
      <c r="H179" s="437"/>
      <c r="I179" s="437"/>
      <c r="J179" s="438"/>
    </row>
    <row r="180" spans="1:10" ht="37.5" customHeight="1" thickBot="1" x14ac:dyDescent="0.3">
      <c r="B180" s="433" t="s">
        <v>189</v>
      </c>
      <c r="C180" s="434"/>
      <c r="D180" s="434"/>
      <c r="E180" s="435"/>
      <c r="F180" s="442">
        <v>60</v>
      </c>
      <c r="G180" s="443"/>
      <c r="H180" s="443"/>
      <c r="I180" s="443"/>
      <c r="J180" s="444"/>
    </row>
    <row r="181" spans="1:10" ht="33" customHeight="1" thickBot="1" x14ac:dyDescent="0.3">
      <c r="B181" s="433" t="s">
        <v>190</v>
      </c>
      <c r="C181" s="434"/>
      <c r="D181" s="434"/>
      <c r="E181" s="435"/>
      <c r="F181" s="442">
        <v>99</v>
      </c>
      <c r="G181" s="443"/>
      <c r="H181" s="443"/>
      <c r="I181" s="443"/>
      <c r="J181" s="444"/>
    </row>
    <row r="182" spans="1:10" ht="34.5" customHeight="1" thickBot="1" x14ac:dyDescent="0.3">
      <c r="B182" s="433" t="s">
        <v>191</v>
      </c>
      <c r="C182" s="434"/>
      <c r="D182" s="434"/>
      <c r="E182" s="435"/>
      <c r="F182" s="442">
        <v>150</v>
      </c>
      <c r="G182" s="443"/>
      <c r="H182" s="443"/>
      <c r="I182" s="443"/>
      <c r="J182" s="444"/>
    </row>
    <row r="183" spans="1:10" ht="39" customHeight="1" thickBot="1" x14ac:dyDescent="0.3">
      <c r="B183" s="433" t="s">
        <v>171</v>
      </c>
      <c r="C183" s="434"/>
      <c r="D183" s="434"/>
      <c r="E183" s="435"/>
      <c r="F183" s="442">
        <v>40</v>
      </c>
      <c r="G183" s="443"/>
      <c r="H183" s="443"/>
      <c r="I183" s="443"/>
      <c r="J183" s="444"/>
    </row>
    <row r="184" spans="1:10" ht="36" customHeight="1" thickBot="1" x14ac:dyDescent="0.3">
      <c r="A184" s="7"/>
      <c r="B184" s="18" t="s">
        <v>192</v>
      </c>
      <c r="C184" s="19"/>
      <c r="D184" s="19"/>
      <c r="E184" s="20"/>
      <c r="F184" s="205"/>
      <c r="G184" s="206"/>
      <c r="H184" s="206"/>
      <c r="I184" s="206"/>
      <c r="J184" s="207"/>
    </row>
    <row r="185" spans="1:10" ht="36" customHeight="1" x14ac:dyDescent="0.25">
      <c r="A185" s="7" t="s">
        <v>111</v>
      </c>
      <c r="B185" s="323" t="s">
        <v>223</v>
      </c>
      <c r="C185" s="324"/>
      <c r="D185" s="324"/>
      <c r="E185" s="399"/>
      <c r="F185" s="58">
        <v>61740</v>
      </c>
      <c r="G185" s="59"/>
      <c r="H185" s="59"/>
      <c r="I185" s="59"/>
      <c r="J185" s="60"/>
    </row>
    <row r="186" spans="1:10" ht="36" customHeight="1" x14ac:dyDescent="0.25">
      <c r="A186" s="7" t="s">
        <v>111</v>
      </c>
      <c r="B186" s="323" t="s">
        <v>194</v>
      </c>
      <c r="C186" s="324"/>
      <c r="D186" s="324"/>
      <c r="E186" s="399"/>
      <c r="F186" s="58">
        <v>61740</v>
      </c>
      <c r="G186" s="59"/>
      <c r="H186" s="59"/>
      <c r="I186" s="59"/>
      <c r="J186" s="60"/>
    </row>
    <row r="187" spans="1:10" ht="36" customHeight="1" x14ac:dyDescent="0.25">
      <c r="A187" s="7" t="s">
        <v>111</v>
      </c>
      <c r="B187" s="323" t="s">
        <v>195</v>
      </c>
      <c r="C187" s="324"/>
      <c r="D187" s="324"/>
      <c r="E187" s="399"/>
      <c r="F187" s="58">
        <v>31140</v>
      </c>
      <c r="G187" s="59"/>
      <c r="H187" s="59"/>
      <c r="I187" s="59"/>
      <c r="J187" s="60"/>
    </row>
    <row r="188" spans="1:10" ht="36" customHeight="1" x14ac:dyDescent="0.25">
      <c r="A188" s="7" t="s">
        <v>113</v>
      </c>
      <c r="B188" s="323" t="s">
        <v>314</v>
      </c>
      <c r="C188" s="324"/>
      <c r="D188" s="324"/>
      <c r="E188" s="399"/>
      <c r="F188" s="58">
        <v>370800</v>
      </c>
      <c r="G188" s="59"/>
      <c r="H188" s="59"/>
      <c r="I188" s="59"/>
      <c r="J188" s="60"/>
    </row>
    <row r="189" spans="1:10" ht="36" customHeight="1" x14ac:dyDescent="0.25">
      <c r="A189" s="7" t="s">
        <v>113</v>
      </c>
      <c r="B189" s="323" t="s">
        <v>197</v>
      </c>
      <c r="C189" s="324"/>
      <c r="D189" s="324"/>
      <c r="E189" s="399"/>
      <c r="F189" s="58">
        <v>370800</v>
      </c>
      <c r="G189" s="59"/>
      <c r="H189" s="59"/>
      <c r="I189" s="59"/>
      <c r="J189" s="60"/>
    </row>
    <row r="190" spans="1:10" ht="36" customHeight="1" x14ac:dyDescent="0.25">
      <c r="A190" s="7" t="s">
        <v>113</v>
      </c>
      <c r="B190" s="323" t="s">
        <v>198</v>
      </c>
      <c r="C190" s="324"/>
      <c r="D190" s="324"/>
      <c r="E190" s="399"/>
      <c r="F190" s="58">
        <v>187200</v>
      </c>
      <c r="G190" s="59"/>
      <c r="H190" s="59"/>
      <c r="I190" s="59"/>
      <c r="J190" s="60"/>
    </row>
    <row r="191" spans="1:10" ht="36" customHeight="1" x14ac:dyDescent="0.25">
      <c r="A191" s="7"/>
      <c r="B191" s="76" t="s">
        <v>199</v>
      </c>
      <c r="C191" s="77"/>
      <c r="D191" s="77"/>
      <c r="E191" s="54"/>
      <c r="F191" s="58">
        <v>61740</v>
      </c>
      <c r="G191" s="59"/>
      <c r="H191" s="59"/>
      <c r="I191" s="59"/>
      <c r="J191" s="60"/>
    </row>
    <row r="192" spans="1:10" ht="54" customHeight="1" thickBot="1" x14ac:dyDescent="0.3">
      <c r="A192" s="7"/>
      <c r="B192" s="330" t="s">
        <v>200</v>
      </c>
      <c r="C192" s="331"/>
      <c r="D192" s="331"/>
      <c r="E192" s="332"/>
      <c r="F192" s="481"/>
      <c r="G192" s="482"/>
      <c r="H192" s="482"/>
      <c r="I192" s="482"/>
      <c r="J192" s="483"/>
    </row>
    <row r="193" spans="1:10" ht="36" customHeight="1" thickBot="1" x14ac:dyDescent="0.3">
      <c r="A193" s="7"/>
      <c r="B193" s="118" t="s">
        <v>188</v>
      </c>
      <c r="C193" s="119"/>
      <c r="D193" s="119"/>
      <c r="E193" s="119"/>
      <c r="F193" s="119"/>
      <c r="G193" s="119"/>
      <c r="H193" s="119"/>
      <c r="I193" s="119"/>
      <c r="J193" s="120"/>
    </row>
    <row r="194" spans="1:10" ht="36" customHeight="1" x14ac:dyDescent="0.25">
      <c r="A194" s="7"/>
      <c r="B194" s="78" t="s">
        <v>201</v>
      </c>
      <c r="C194" s="79"/>
      <c r="D194" s="79"/>
      <c r="E194" s="36"/>
      <c r="F194" s="80">
        <v>200</v>
      </c>
      <c r="G194" s="81"/>
      <c r="H194" s="81"/>
      <c r="I194" s="81"/>
      <c r="J194" s="82"/>
    </row>
    <row r="195" spans="1:10" ht="36" customHeight="1" x14ac:dyDescent="0.25">
      <c r="A195" s="7"/>
      <c r="B195" s="76" t="s">
        <v>202</v>
      </c>
      <c r="C195" s="77"/>
      <c r="D195" s="77"/>
      <c r="E195" s="54"/>
      <c r="F195" s="67">
        <v>105</v>
      </c>
      <c r="G195" s="68"/>
      <c r="H195" s="68"/>
      <c r="I195" s="68"/>
      <c r="J195" s="69"/>
    </row>
    <row r="196" spans="1:10" ht="36" customHeight="1" x14ac:dyDescent="0.25">
      <c r="A196" s="7"/>
      <c r="B196" s="76" t="s">
        <v>203</v>
      </c>
      <c r="C196" s="77"/>
      <c r="D196" s="77"/>
      <c r="E196" s="54"/>
      <c r="F196" s="67">
        <v>105</v>
      </c>
      <c r="G196" s="68"/>
      <c r="H196" s="68"/>
      <c r="I196" s="68"/>
      <c r="J196" s="69"/>
    </row>
    <row r="197" spans="1:10" ht="36" customHeight="1" x14ac:dyDescent="0.25">
      <c r="A197" s="7"/>
      <c r="B197" s="76" t="s">
        <v>204</v>
      </c>
      <c r="C197" s="77"/>
      <c r="D197" s="77"/>
      <c r="E197" s="54"/>
      <c r="F197" s="67">
        <v>200</v>
      </c>
      <c r="G197" s="68"/>
      <c r="H197" s="68"/>
      <c r="I197" s="68"/>
      <c r="J197" s="69"/>
    </row>
    <row r="198" spans="1:10" ht="36" customHeight="1" thickBot="1" x14ac:dyDescent="0.3">
      <c r="A198" s="7"/>
      <c r="B198" s="76" t="s">
        <v>205</v>
      </c>
      <c r="C198" s="77"/>
      <c r="D198" s="77"/>
      <c r="E198" s="54"/>
      <c r="F198" s="67">
        <v>200</v>
      </c>
      <c r="G198" s="68"/>
      <c r="H198" s="68"/>
      <c r="I198" s="68"/>
      <c r="J198" s="69"/>
    </row>
    <row r="199" spans="1:10" ht="24" customHeight="1" thickBot="1" x14ac:dyDescent="0.3">
      <c r="A199" s="7"/>
      <c r="B199" s="27"/>
      <c r="C199" s="38"/>
      <c r="D199" s="38"/>
      <c r="E199" s="39"/>
      <c r="F199" s="40"/>
      <c r="G199" s="41"/>
      <c r="H199" s="41"/>
      <c r="I199" s="41"/>
      <c r="J199" s="42"/>
    </row>
    <row r="200" spans="1:10" ht="54" customHeight="1" thickBot="1" x14ac:dyDescent="0.3">
      <c r="A200" s="7" t="s">
        <v>111</v>
      </c>
      <c r="B200" s="161" t="s">
        <v>316</v>
      </c>
      <c r="C200" s="162"/>
      <c r="D200" s="162"/>
      <c r="E200" s="163"/>
      <c r="F200" s="101"/>
      <c r="G200" s="102"/>
      <c r="H200" s="102"/>
      <c r="I200" s="102"/>
      <c r="J200" s="103"/>
    </row>
    <row r="201" spans="1:10" ht="36" customHeight="1" thickBot="1" x14ac:dyDescent="0.3">
      <c r="A201" s="7" t="s">
        <v>111</v>
      </c>
      <c r="B201" s="445" t="s">
        <v>317</v>
      </c>
      <c r="C201" s="446"/>
      <c r="D201" s="446"/>
      <c r="E201" s="447"/>
      <c r="F201" s="339"/>
      <c r="G201" s="339"/>
      <c r="H201" s="339"/>
      <c r="I201" s="339"/>
      <c r="J201" s="340"/>
    </row>
    <row r="202" spans="1:10" ht="21" customHeight="1" x14ac:dyDescent="0.25">
      <c r="A202" s="7"/>
      <c r="B202" s="121"/>
      <c r="C202" s="122"/>
      <c r="D202" s="122"/>
      <c r="E202" s="122"/>
      <c r="F202" s="123"/>
      <c r="G202" s="123"/>
      <c r="H202" s="123"/>
      <c r="I202" s="123"/>
      <c r="J202" s="123"/>
    </row>
    <row r="203" spans="1:10" ht="67.5" customHeight="1" x14ac:dyDescent="0.25">
      <c r="A203" s="7"/>
      <c r="B203" s="124" t="s">
        <v>319</v>
      </c>
      <c r="C203" s="124"/>
      <c r="D203" s="124"/>
      <c r="E203" s="124"/>
      <c r="F203" s="124"/>
      <c r="G203" s="124"/>
      <c r="H203" s="124"/>
      <c r="I203" s="124"/>
      <c r="J203" s="124"/>
    </row>
    <row r="204" spans="1:10" ht="21" x14ac:dyDescent="0.25">
      <c r="A204" s="7" t="s">
        <v>113</v>
      </c>
      <c r="B204" s="126" t="s">
        <v>208</v>
      </c>
      <c r="C204" s="126"/>
      <c r="D204" s="126"/>
      <c r="E204" s="126"/>
      <c r="F204" s="126"/>
      <c r="G204" s="126"/>
      <c r="H204" s="126"/>
      <c r="I204" s="126"/>
      <c r="J204" s="126"/>
    </row>
    <row r="205" spans="1:10" s="172" customFormat="1" ht="20.100000000000001" customHeight="1" x14ac:dyDescent="0.25">
      <c r="B205" s="388"/>
      <c r="F205" s="389"/>
      <c r="G205" s="389"/>
      <c r="H205" s="389"/>
      <c r="I205" s="389"/>
      <c r="J205" s="389"/>
    </row>
    <row r="206" spans="1:10" s="239" customFormat="1" ht="36" customHeight="1" thickBot="1" x14ac:dyDescent="0.3">
      <c r="B206" s="240" t="s">
        <v>242</v>
      </c>
      <c r="C206" s="240"/>
      <c r="D206" s="240"/>
      <c r="E206" s="240"/>
      <c r="F206" s="240"/>
      <c r="G206" s="240"/>
      <c r="H206" s="240"/>
      <c r="I206" s="240"/>
    </row>
    <row r="207" spans="1:10" s="129" customFormat="1" ht="36" customHeight="1" thickBot="1" x14ac:dyDescent="0.3">
      <c r="B207" s="241" t="s">
        <v>243</v>
      </c>
      <c r="C207" s="242"/>
      <c r="D207" s="242"/>
      <c r="E207" s="242"/>
      <c r="F207" s="242"/>
      <c r="G207" s="242"/>
      <c r="H207" s="242"/>
      <c r="I207" s="243"/>
    </row>
    <row r="208" spans="1:10" ht="81" customHeight="1" thickBot="1" x14ac:dyDescent="0.3">
      <c r="B208" s="400" t="s">
        <v>244</v>
      </c>
      <c r="C208" s="401"/>
      <c r="D208" s="402" t="s">
        <v>245</v>
      </c>
      <c r="E208" s="403"/>
      <c r="F208" s="404"/>
      <c r="G208" s="247" t="s">
        <v>246</v>
      </c>
      <c r="H208" s="247"/>
      <c r="I208" s="248"/>
    </row>
    <row r="209" spans="1:10" ht="36" customHeight="1" x14ac:dyDescent="0.25">
      <c r="B209" s="405" t="s">
        <v>247</v>
      </c>
      <c r="C209" s="406"/>
      <c r="D209" s="407" t="s">
        <v>248</v>
      </c>
      <c r="E209" s="408"/>
      <c r="F209" s="408"/>
      <c r="G209" s="409">
        <v>1500</v>
      </c>
      <c r="H209" s="251"/>
      <c r="I209" s="253"/>
    </row>
    <row r="210" spans="1:10" ht="36" customHeight="1" x14ac:dyDescent="0.25">
      <c r="B210" s="410" t="s">
        <v>249</v>
      </c>
      <c r="C210" s="411"/>
      <c r="D210" s="412"/>
      <c r="E210" s="413"/>
      <c r="F210" s="413"/>
      <c r="G210" s="414">
        <v>1380</v>
      </c>
      <c r="H210" s="256"/>
      <c r="I210" s="258"/>
    </row>
    <row r="211" spans="1:10" ht="36" customHeight="1" x14ac:dyDescent="0.25">
      <c r="B211" s="410" t="s">
        <v>250</v>
      </c>
      <c r="C211" s="411"/>
      <c r="D211" s="412"/>
      <c r="E211" s="413"/>
      <c r="F211" s="413"/>
      <c r="G211" s="414">
        <v>1290</v>
      </c>
      <c r="H211" s="256"/>
      <c r="I211" s="258"/>
    </row>
    <row r="212" spans="1:10" ht="54" customHeight="1" thickBot="1" x14ac:dyDescent="0.3">
      <c r="B212" s="415" t="s">
        <v>251</v>
      </c>
      <c r="C212" s="416"/>
      <c r="D212" s="417"/>
      <c r="E212" s="418"/>
      <c r="F212" s="418"/>
      <c r="G212" s="419">
        <v>1170</v>
      </c>
      <c r="H212" s="420"/>
      <c r="I212" s="421"/>
    </row>
    <row r="213" spans="1:10" ht="16.5" customHeight="1" x14ac:dyDescent="0.25">
      <c r="B213" s="341"/>
      <c r="C213" s="341"/>
      <c r="D213" s="342"/>
      <c r="E213" s="342"/>
      <c r="F213" s="342"/>
      <c r="G213" s="343"/>
      <c r="H213" s="342"/>
      <c r="I213" s="342"/>
    </row>
    <row r="214" spans="1:10" ht="40.5" customHeight="1" x14ac:dyDescent="0.25">
      <c r="A214" s="7"/>
      <c r="B214" s="128" t="s">
        <v>209</v>
      </c>
      <c r="C214" s="128"/>
      <c r="D214" s="128"/>
      <c r="E214" s="128"/>
      <c r="F214" s="128"/>
      <c r="G214" s="128"/>
      <c r="H214" s="128"/>
      <c r="I214" s="128"/>
      <c r="J214" s="128"/>
    </row>
    <row r="215" spans="1:10" ht="23.25" x14ac:dyDescent="0.25">
      <c r="A215" s="344" t="s">
        <v>320</v>
      </c>
      <c r="B215" s="344"/>
      <c r="C215" s="344"/>
      <c r="D215" s="344"/>
      <c r="E215" s="344"/>
      <c r="F215" s="344"/>
      <c r="G215" s="344"/>
      <c r="H215" s="344"/>
    </row>
    <row r="216" spans="1:10" ht="25.5" x14ac:dyDescent="0.35">
      <c r="A216" s="345" t="s">
        <v>321</v>
      </c>
      <c r="B216" s="345"/>
      <c r="C216" s="345"/>
      <c r="D216" s="345"/>
      <c r="E216" s="346" t="s">
        <v>322</v>
      </c>
      <c r="F216" s="347"/>
      <c r="G216" s="347"/>
    </row>
    <row r="217" spans="1:10" ht="25.5" x14ac:dyDescent="0.35">
      <c r="A217" s="348" t="s">
        <v>323</v>
      </c>
      <c r="B217" s="348"/>
      <c r="C217" s="348"/>
      <c r="D217" s="348"/>
      <c r="E217" s="349">
        <v>1</v>
      </c>
      <c r="F217" s="347"/>
      <c r="G217" s="347"/>
    </row>
    <row r="218" spans="1:10" ht="25.5" x14ac:dyDescent="0.35">
      <c r="A218" s="348">
        <v>2</v>
      </c>
      <c r="B218" s="348"/>
      <c r="C218" s="348"/>
      <c r="D218" s="348"/>
      <c r="E218" s="350">
        <v>1.1000000000000001</v>
      </c>
      <c r="F218" s="347"/>
      <c r="G218" s="347"/>
    </row>
    <row r="219" spans="1:10" ht="25.5" x14ac:dyDescent="0.35">
      <c r="A219" s="348">
        <v>3</v>
      </c>
      <c r="B219" s="348"/>
      <c r="C219" s="348"/>
      <c r="D219" s="348"/>
      <c r="E219" s="350">
        <v>1.2</v>
      </c>
      <c r="F219" s="347"/>
      <c r="G219" s="347"/>
    </row>
    <row r="220" spans="1:10" ht="25.5" x14ac:dyDescent="0.35">
      <c r="A220" s="348" t="s">
        <v>324</v>
      </c>
      <c r="B220" s="348"/>
      <c r="C220" s="348"/>
      <c r="D220" s="348"/>
      <c r="E220" s="350">
        <v>1.25</v>
      </c>
      <c r="F220" s="347"/>
      <c r="G220" s="347"/>
    </row>
    <row r="221" spans="1:10" ht="25.5" x14ac:dyDescent="0.35">
      <c r="A221" s="348" t="s">
        <v>325</v>
      </c>
      <c r="B221" s="348"/>
      <c r="C221" s="348"/>
      <c r="D221" s="348"/>
      <c r="E221" s="350">
        <v>1.3</v>
      </c>
      <c r="F221" s="347"/>
      <c r="G221" s="347"/>
    </row>
    <row r="222" spans="1:10" ht="25.5" x14ac:dyDescent="0.35">
      <c r="A222" s="348" t="s">
        <v>326</v>
      </c>
      <c r="B222" s="348"/>
      <c r="C222" s="348"/>
      <c r="D222" s="348"/>
      <c r="E222" s="350">
        <v>1.35</v>
      </c>
      <c r="F222" s="347"/>
      <c r="G222" s="347"/>
    </row>
    <row r="223" spans="1:10" ht="25.5" x14ac:dyDescent="0.35">
      <c r="A223" s="348" t="s">
        <v>327</v>
      </c>
      <c r="B223" s="348"/>
      <c r="C223" s="348"/>
      <c r="D223" s="348"/>
      <c r="E223" s="350">
        <v>1.4</v>
      </c>
      <c r="F223" s="347"/>
      <c r="G223" s="347"/>
    </row>
    <row r="224" spans="1:10" ht="25.5" x14ac:dyDescent="0.35">
      <c r="A224" s="348" t="s">
        <v>328</v>
      </c>
      <c r="B224" s="348"/>
      <c r="C224" s="348"/>
      <c r="D224" s="348"/>
      <c r="E224" s="350">
        <v>1.45</v>
      </c>
      <c r="F224" s="347"/>
      <c r="G224" s="347"/>
    </row>
    <row r="225" spans="1:8" ht="25.5" x14ac:dyDescent="0.35">
      <c r="A225" s="348" t="s">
        <v>329</v>
      </c>
      <c r="B225" s="348"/>
      <c r="C225" s="348"/>
      <c r="D225" s="348"/>
      <c r="E225" s="350">
        <v>1.5</v>
      </c>
      <c r="F225" s="347"/>
      <c r="G225" s="347"/>
    </row>
    <row r="226" spans="1:8" ht="25.5" x14ac:dyDescent="0.35">
      <c r="A226" s="348" t="s">
        <v>330</v>
      </c>
      <c r="B226" s="348"/>
      <c r="C226" s="348"/>
      <c r="D226" s="348"/>
      <c r="E226" s="350">
        <v>2</v>
      </c>
      <c r="F226" s="347"/>
      <c r="G226" s="347"/>
    </row>
    <row r="227" spans="1:8" ht="53.25" customHeight="1" x14ac:dyDescent="0.25">
      <c r="A227" s="351" t="s">
        <v>523</v>
      </c>
      <c r="B227" s="351"/>
      <c r="C227" s="351"/>
      <c r="D227" s="351"/>
      <c r="E227" s="351"/>
      <c r="F227" s="351"/>
      <c r="G227" s="351"/>
      <c r="H227" s="351"/>
    </row>
  </sheetData>
  <sheetProtection selectLockedCells="1" selectUnlockedCells="1"/>
  <mergeCells count="412">
    <mergeCell ref="A226:D226"/>
    <mergeCell ref="A227:H227"/>
    <mergeCell ref="A220:D220"/>
    <mergeCell ref="A221:D221"/>
    <mergeCell ref="A222:D222"/>
    <mergeCell ref="A223:D223"/>
    <mergeCell ref="A224:D224"/>
    <mergeCell ref="A225:D225"/>
    <mergeCell ref="B214:J214"/>
    <mergeCell ref="A215:H215"/>
    <mergeCell ref="A216:D216"/>
    <mergeCell ref="A217:D217"/>
    <mergeCell ref="A218:D218"/>
    <mergeCell ref="A219:D219"/>
    <mergeCell ref="B209:C209"/>
    <mergeCell ref="D209:F212"/>
    <mergeCell ref="G209:I209"/>
    <mergeCell ref="B210:C210"/>
    <mergeCell ref="G210:I210"/>
    <mergeCell ref="B211:C211"/>
    <mergeCell ref="G211:I211"/>
    <mergeCell ref="B212:C212"/>
    <mergeCell ref="G212:I212"/>
    <mergeCell ref="B201:E201"/>
    <mergeCell ref="B203:J203"/>
    <mergeCell ref="B204:J204"/>
    <mergeCell ref="B206:I206"/>
    <mergeCell ref="B207:I207"/>
    <mergeCell ref="B208:C208"/>
    <mergeCell ref="D208:F208"/>
    <mergeCell ref="G208:I208"/>
    <mergeCell ref="B198:E198"/>
    <mergeCell ref="F198:J198"/>
    <mergeCell ref="B199:E199"/>
    <mergeCell ref="F199:J199"/>
    <mergeCell ref="B200:E200"/>
    <mergeCell ref="F200:J200"/>
    <mergeCell ref="B195:E195"/>
    <mergeCell ref="F195:J195"/>
    <mergeCell ref="B196:E196"/>
    <mergeCell ref="F196:J196"/>
    <mergeCell ref="B197:E197"/>
    <mergeCell ref="F197:J197"/>
    <mergeCell ref="B191:E191"/>
    <mergeCell ref="F191:J191"/>
    <mergeCell ref="B192:E192"/>
    <mergeCell ref="F192:J192"/>
    <mergeCell ref="B193:J193"/>
    <mergeCell ref="B194:E194"/>
    <mergeCell ref="F194:J194"/>
    <mergeCell ref="B188:E188"/>
    <mergeCell ref="F188:J188"/>
    <mergeCell ref="B189:E189"/>
    <mergeCell ref="F189:J189"/>
    <mergeCell ref="B190:E190"/>
    <mergeCell ref="F190:J190"/>
    <mergeCell ref="B185:E185"/>
    <mergeCell ref="F185:J185"/>
    <mergeCell ref="B186:E186"/>
    <mergeCell ref="F186:J186"/>
    <mergeCell ref="B187:E187"/>
    <mergeCell ref="F187:J187"/>
    <mergeCell ref="B182:E182"/>
    <mergeCell ref="F182:J182"/>
    <mergeCell ref="B183:E183"/>
    <mergeCell ref="F183:J183"/>
    <mergeCell ref="B184:E184"/>
    <mergeCell ref="F184:J184"/>
    <mergeCell ref="B178:E178"/>
    <mergeCell ref="F178:J179"/>
    <mergeCell ref="B179:E179"/>
    <mergeCell ref="B180:E180"/>
    <mergeCell ref="F180:J180"/>
    <mergeCell ref="B181:E181"/>
    <mergeCell ref="F181:J181"/>
    <mergeCell ref="B174:E174"/>
    <mergeCell ref="F174:J175"/>
    <mergeCell ref="B175:E175"/>
    <mergeCell ref="B176:E176"/>
    <mergeCell ref="F176:J177"/>
    <mergeCell ref="B177:E177"/>
    <mergeCell ref="B170:E170"/>
    <mergeCell ref="F170:J171"/>
    <mergeCell ref="B171:E171"/>
    <mergeCell ref="B172:E172"/>
    <mergeCell ref="F172:J173"/>
    <mergeCell ref="B173:E173"/>
    <mergeCell ref="B166:E166"/>
    <mergeCell ref="F166:J166"/>
    <mergeCell ref="B167:J167"/>
    <mergeCell ref="B168:E168"/>
    <mergeCell ref="F168:J169"/>
    <mergeCell ref="B169:E169"/>
    <mergeCell ref="B163:E163"/>
    <mergeCell ref="F163:J163"/>
    <mergeCell ref="B164:E164"/>
    <mergeCell ref="F164:J164"/>
    <mergeCell ref="B165:E165"/>
    <mergeCell ref="F165:J165"/>
    <mergeCell ref="B160:E160"/>
    <mergeCell ref="F160:J160"/>
    <mergeCell ref="B161:E161"/>
    <mergeCell ref="F161:J161"/>
    <mergeCell ref="B162:E162"/>
    <mergeCell ref="F162:J162"/>
    <mergeCell ref="B157:E157"/>
    <mergeCell ref="F157:J157"/>
    <mergeCell ref="B158:E158"/>
    <mergeCell ref="F158:J158"/>
    <mergeCell ref="B159:E159"/>
    <mergeCell ref="F159:J159"/>
    <mergeCell ref="B154:E154"/>
    <mergeCell ref="F154:J154"/>
    <mergeCell ref="B155:E155"/>
    <mergeCell ref="F155:J155"/>
    <mergeCell ref="B156:E156"/>
    <mergeCell ref="F156:J156"/>
    <mergeCell ref="B151:E151"/>
    <mergeCell ref="F151:J151"/>
    <mergeCell ref="B152:E152"/>
    <mergeCell ref="F152:J152"/>
    <mergeCell ref="B153:E153"/>
    <mergeCell ref="F153:J153"/>
    <mergeCell ref="B148:E148"/>
    <mergeCell ref="F148:J148"/>
    <mergeCell ref="B149:E149"/>
    <mergeCell ref="F149:J149"/>
    <mergeCell ref="B150:E150"/>
    <mergeCell ref="F150:J150"/>
    <mergeCell ref="B145:E145"/>
    <mergeCell ref="F145:J145"/>
    <mergeCell ref="B146:E146"/>
    <mergeCell ref="F146:J146"/>
    <mergeCell ref="B147:E147"/>
    <mergeCell ref="F147:J147"/>
    <mergeCell ref="B142:E142"/>
    <mergeCell ref="F142:J142"/>
    <mergeCell ref="B143:E143"/>
    <mergeCell ref="F143:J143"/>
    <mergeCell ref="B144:E144"/>
    <mergeCell ref="F144:J144"/>
    <mergeCell ref="B139:E139"/>
    <mergeCell ref="F139:J139"/>
    <mergeCell ref="B140:E140"/>
    <mergeCell ref="F140:J140"/>
    <mergeCell ref="B141:E141"/>
    <mergeCell ref="F141:J141"/>
    <mergeCell ref="B136:E136"/>
    <mergeCell ref="F136:J136"/>
    <mergeCell ref="B137:E137"/>
    <mergeCell ref="F137:J137"/>
    <mergeCell ref="B138:E138"/>
    <mergeCell ref="F138:J138"/>
    <mergeCell ref="B133:E133"/>
    <mergeCell ref="F133:J133"/>
    <mergeCell ref="B134:E134"/>
    <mergeCell ref="F134:J134"/>
    <mergeCell ref="B135:E135"/>
    <mergeCell ref="F135:J135"/>
    <mergeCell ref="B130:E130"/>
    <mergeCell ref="F130:J130"/>
    <mergeCell ref="B131:E131"/>
    <mergeCell ref="F131:J131"/>
    <mergeCell ref="B132:E132"/>
    <mergeCell ref="F132:J132"/>
    <mergeCell ref="B127:E127"/>
    <mergeCell ref="F127:J127"/>
    <mergeCell ref="B128:E128"/>
    <mergeCell ref="F128:J128"/>
    <mergeCell ref="B129:E129"/>
    <mergeCell ref="F129:J129"/>
    <mergeCell ref="B124:E124"/>
    <mergeCell ref="F124:J124"/>
    <mergeCell ref="B125:E125"/>
    <mergeCell ref="F125:J125"/>
    <mergeCell ref="B126:E126"/>
    <mergeCell ref="F126:J126"/>
    <mergeCell ref="B121:E121"/>
    <mergeCell ref="F121:J121"/>
    <mergeCell ref="B122:E122"/>
    <mergeCell ref="F122:J122"/>
    <mergeCell ref="B123:E123"/>
    <mergeCell ref="F123:J123"/>
    <mergeCell ref="B118:E118"/>
    <mergeCell ref="F118:J118"/>
    <mergeCell ref="B119:E119"/>
    <mergeCell ref="F119:J119"/>
    <mergeCell ref="B120:E120"/>
    <mergeCell ref="F120:J120"/>
    <mergeCell ref="B115:E115"/>
    <mergeCell ref="F115:J115"/>
    <mergeCell ref="B116:E116"/>
    <mergeCell ref="F116:J116"/>
    <mergeCell ref="B117:E117"/>
    <mergeCell ref="F117:J117"/>
    <mergeCell ref="B112:E112"/>
    <mergeCell ref="F112:J112"/>
    <mergeCell ref="B113:E113"/>
    <mergeCell ref="F113:J113"/>
    <mergeCell ref="B114:E114"/>
    <mergeCell ref="F114:J114"/>
    <mergeCell ref="B109:E109"/>
    <mergeCell ref="F109:J109"/>
    <mergeCell ref="B110:E110"/>
    <mergeCell ref="F110:J110"/>
    <mergeCell ref="B111:E111"/>
    <mergeCell ref="F111:J111"/>
    <mergeCell ref="B106:E106"/>
    <mergeCell ref="F106:J106"/>
    <mergeCell ref="B107:E107"/>
    <mergeCell ref="F107:J107"/>
    <mergeCell ref="B108:E108"/>
    <mergeCell ref="F108:J108"/>
    <mergeCell ref="B103:E103"/>
    <mergeCell ref="F103:J103"/>
    <mergeCell ref="B104:E104"/>
    <mergeCell ref="F104:J104"/>
    <mergeCell ref="B105:E105"/>
    <mergeCell ref="F105:J105"/>
    <mergeCell ref="B100:E100"/>
    <mergeCell ref="F100:J100"/>
    <mergeCell ref="B101:E101"/>
    <mergeCell ref="F101:J101"/>
    <mergeCell ref="B102:E102"/>
    <mergeCell ref="F102:J102"/>
    <mergeCell ref="B97:E97"/>
    <mergeCell ref="F97:J97"/>
    <mergeCell ref="B98:E98"/>
    <mergeCell ref="F98:J98"/>
    <mergeCell ref="B99:E99"/>
    <mergeCell ref="F99:J99"/>
    <mergeCell ref="B94:E94"/>
    <mergeCell ref="F94:J94"/>
    <mergeCell ref="B95:E95"/>
    <mergeCell ref="F95:J95"/>
    <mergeCell ref="B96:E96"/>
    <mergeCell ref="F96:J96"/>
    <mergeCell ref="B91:E91"/>
    <mergeCell ref="F91:J91"/>
    <mergeCell ref="B92:E92"/>
    <mergeCell ref="F92:J92"/>
    <mergeCell ref="B93:E93"/>
    <mergeCell ref="F93:J93"/>
    <mergeCell ref="B88:E88"/>
    <mergeCell ref="F88:J88"/>
    <mergeCell ref="B89:E89"/>
    <mergeCell ref="F89:J89"/>
    <mergeCell ref="B90:E90"/>
    <mergeCell ref="F90:J90"/>
    <mergeCell ref="B85:E85"/>
    <mergeCell ref="F85:J85"/>
    <mergeCell ref="B86:E86"/>
    <mergeCell ref="F86:J86"/>
    <mergeCell ref="B87:E87"/>
    <mergeCell ref="F87:J87"/>
    <mergeCell ref="B82:E82"/>
    <mergeCell ref="F82:J82"/>
    <mergeCell ref="B83:E83"/>
    <mergeCell ref="F83:J83"/>
    <mergeCell ref="B84:E84"/>
    <mergeCell ref="F84:J84"/>
    <mergeCell ref="B79:E79"/>
    <mergeCell ref="F79:J79"/>
    <mergeCell ref="B80:E80"/>
    <mergeCell ref="F80:J80"/>
    <mergeCell ref="B81:E81"/>
    <mergeCell ref="F81:J81"/>
    <mergeCell ref="B76:E76"/>
    <mergeCell ref="F76:J76"/>
    <mergeCell ref="B77:E77"/>
    <mergeCell ref="F77:J77"/>
    <mergeCell ref="B78:E78"/>
    <mergeCell ref="F78:J78"/>
    <mergeCell ref="B73:E73"/>
    <mergeCell ref="F73:J73"/>
    <mergeCell ref="B74:E74"/>
    <mergeCell ref="F74:J74"/>
    <mergeCell ref="B75:E75"/>
    <mergeCell ref="F75:J75"/>
    <mergeCell ref="B70:E70"/>
    <mergeCell ref="F70:J70"/>
    <mergeCell ref="B71:E71"/>
    <mergeCell ref="F71:J71"/>
    <mergeCell ref="B72:E72"/>
    <mergeCell ref="F72:J72"/>
    <mergeCell ref="B67:E67"/>
    <mergeCell ref="F67:J67"/>
    <mergeCell ref="B68:E68"/>
    <mergeCell ref="F68:J68"/>
    <mergeCell ref="B69:E69"/>
    <mergeCell ref="F69:J69"/>
    <mergeCell ref="B64:E64"/>
    <mergeCell ref="F64:J64"/>
    <mergeCell ref="B65:E65"/>
    <mergeCell ref="F65:J65"/>
    <mergeCell ref="B66:E66"/>
    <mergeCell ref="F66:J66"/>
    <mergeCell ref="B61:E61"/>
    <mergeCell ref="F61:J61"/>
    <mergeCell ref="B62:E62"/>
    <mergeCell ref="F62:J62"/>
    <mergeCell ref="B63:E63"/>
    <mergeCell ref="F63:J63"/>
    <mergeCell ref="B58:E58"/>
    <mergeCell ref="F58:J58"/>
    <mergeCell ref="B59:E59"/>
    <mergeCell ref="F59:J59"/>
    <mergeCell ref="B60:E60"/>
    <mergeCell ref="F60:J60"/>
    <mergeCell ref="B55:E55"/>
    <mergeCell ref="F55:J55"/>
    <mergeCell ref="B56:E56"/>
    <mergeCell ref="F56:J56"/>
    <mergeCell ref="B57:E57"/>
    <mergeCell ref="F57:J57"/>
    <mergeCell ref="B52:E52"/>
    <mergeCell ref="F52:J52"/>
    <mergeCell ref="B53:E53"/>
    <mergeCell ref="F53:J53"/>
    <mergeCell ref="B54:E54"/>
    <mergeCell ref="F54:J54"/>
    <mergeCell ref="B49:E49"/>
    <mergeCell ref="F49:J49"/>
    <mergeCell ref="B50:E50"/>
    <mergeCell ref="F50:J50"/>
    <mergeCell ref="B51:E51"/>
    <mergeCell ref="F51:J51"/>
    <mergeCell ref="B46:E46"/>
    <mergeCell ref="F46:J46"/>
    <mergeCell ref="B47:E47"/>
    <mergeCell ref="F47:J47"/>
    <mergeCell ref="B48:E48"/>
    <mergeCell ref="F48:J48"/>
    <mergeCell ref="B43:E43"/>
    <mergeCell ref="F43:J43"/>
    <mergeCell ref="B44:E44"/>
    <mergeCell ref="F44:J44"/>
    <mergeCell ref="B45:E45"/>
    <mergeCell ref="F45:J45"/>
    <mergeCell ref="B40:E40"/>
    <mergeCell ref="F40:J40"/>
    <mergeCell ref="B41:E41"/>
    <mergeCell ref="F41:J41"/>
    <mergeCell ref="B42:E42"/>
    <mergeCell ref="F42:J42"/>
    <mergeCell ref="B37:E37"/>
    <mergeCell ref="F37:J37"/>
    <mergeCell ref="B38:E38"/>
    <mergeCell ref="F38:J38"/>
    <mergeCell ref="B39:E39"/>
    <mergeCell ref="F39:J39"/>
    <mergeCell ref="B34:E34"/>
    <mergeCell ref="F34:J34"/>
    <mergeCell ref="B35:E35"/>
    <mergeCell ref="F35:J35"/>
    <mergeCell ref="B36:E36"/>
    <mergeCell ref="F36:J36"/>
    <mergeCell ref="B31:E31"/>
    <mergeCell ref="F31:J31"/>
    <mergeCell ref="B32:E32"/>
    <mergeCell ref="F32:J32"/>
    <mergeCell ref="B33:E33"/>
    <mergeCell ref="F33:J33"/>
    <mergeCell ref="B28:E28"/>
    <mergeCell ref="F28:J28"/>
    <mergeCell ref="B29:E29"/>
    <mergeCell ref="F29:J29"/>
    <mergeCell ref="B30:E30"/>
    <mergeCell ref="F30:J30"/>
    <mergeCell ref="B25:E25"/>
    <mergeCell ref="F25:J25"/>
    <mergeCell ref="B26:E26"/>
    <mergeCell ref="F26:J26"/>
    <mergeCell ref="B27:E27"/>
    <mergeCell ref="F27:J27"/>
    <mergeCell ref="B22:E22"/>
    <mergeCell ref="F22:J22"/>
    <mergeCell ref="B23:E23"/>
    <mergeCell ref="F23:J23"/>
    <mergeCell ref="B24:E24"/>
    <mergeCell ref="F24:J24"/>
    <mergeCell ref="B19:E19"/>
    <mergeCell ref="F19:J19"/>
    <mergeCell ref="B20:E20"/>
    <mergeCell ref="F20:J20"/>
    <mergeCell ref="B21:E21"/>
    <mergeCell ref="F21:J21"/>
    <mergeCell ref="B15:E15"/>
    <mergeCell ref="F15:J15"/>
    <mergeCell ref="B16:E16"/>
    <mergeCell ref="F16:J16"/>
    <mergeCell ref="B17:J17"/>
    <mergeCell ref="B18:E18"/>
    <mergeCell ref="F18:J18"/>
    <mergeCell ref="B11:E11"/>
    <mergeCell ref="F11:J11"/>
    <mergeCell ref="B12:E12"/>
    <mergeCell ref="B13:E13"/>
    <mergeCell ref="B14:E14"/>
    <mergeCell ref="F14:J14"/>
    <mergeCell ref="B6:J6"/>
    <mergeCell ref="B7:E7"/>
    <mergeCell ref="B8:E8"/>
    <mergeCell ref="F8:J8"/>
    <mergeCell ref="B9:E9"/>
    <mergeCell ref="B10:E10"/>
    <mergeCell ref="B1:J1"/>
    <mergeCell ref="F2:J2"/>
    <mergeCell ref="B3:E3"/>
    <mergeCell ref="B4:J4"/>
    <mergeCell ref="B5:E5"/>
    <mergeCell ref="F5:J5"/>
  </mergeCells>
  <pageMargins left="0.70866141732283472" right="0.70866141732283472" top="0" bottom="0.74803149606299213" header="0.51181102362204722" footer="0.51181102362204722"/>
  <pageSetup paperSize="9" scale="35" firstPageNumber="0" fitToHeight="5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102</vt:i4>
      </vt:variant>
    </vt:vector>
  </HeadingPairs>
  <TitlesOfParts>
    <vt:vector size="102" baseType="lpstr">
      <vt:lpstr>список городов</vt:lpstr>
      <vt:lpstr>Абакан</vt:lpstr>
      <vt:lpstr>Альметьевск</vt:lpstr>
      <vt:lpstr>Армавир</vt:lpstr>
      <vt:lpstr>Архангельск</vt:lpstr>
      <vt:lpstr>Астрахань</vt:lpstr>
      <vt:lpstr>Барнаул</vt:lpstr>
      <vt:lpstr>Белгород</vt:lpstr>
      <vt:lpstr>Бийск</vt:lpstr>
      <vt:lpstr>Благовещенск</vt:lpstr>
      <vt:lpstr>Братск</vt:lpstr>
      <vt:lpstr>Брянск</vt:lpstr>
      <vt:lpstr>Великий Новгород</vt:lpstr>
      <vt:lpstr>Владивосток</vt:lpstr>
      <vt:lpstr>Владимир</vt:lpstr>
      <vt:lpstr>Волгоград</vt:lpstr>
      <vt:lpstr>Вологда</vt:lpstr>
      <vt:lpstr>Воронеж</vt:lpstr>
      <vt:lpstr>Грозный</vt:lpstr>
      <vt:lpstr>Димитровград</vt:lpstr>
      <vt:lpstr>Екатеринбург</vt:lpstr>
      <vt:lpstr>Иваново</vt:lpstr>
      <vt:lpstr>Ижевск</vt:lpstr>
      <vt:lpstr>Йошкар-Ола</vt:lpstr>
      <vt:lpstr>Иркутск</vt:lpstr>
      <vt:lpstr>КавМинВоды</vt:lpstr>
      <vt:lpstr>Казань</vt:lpstr>
      <vt:lpstr>Калининград</vt:lpstr>
      <vt:lpstr>Калуга</vt:lpstr>
      <vt:lpstr>Каменск-Уральский</vt:lpstr>
      <vt:lpstr>Кемерово</vt:lpstr>
      <vt:lpstr>Киров</vt:lpstr>
      <vt:lpstr>Когалым</vt:lpstr>
      <vt:lpstr>Комсомольск-на-Амуре</vt:lpstr>
      <vt:lpstr>Кострома</vt:lpstr>
      <vt:lpstr>Краснодар</vt:lpstr>
      <vt:lpstr>Красноярск</vt:lpstr>
      <vt:lpstr>Курган</vt:lpstr>
      <vt:lpstr>Курск</vt:lpstr>
      <vt:lpstr>Ленинск-Кузнецкий</vt:lpstr>
      <vt:lpstr>Липецк</vt:lpstr>
      <vt:lpstr>Магнитогорск</vt:lpstr>
      <vt:lpstr>Майкоп</vt:lpstr>
      <vt:lpstr>Махачкала</vt:lpstr>
      <vt:lpstr>Миасс и Златоуст</vt:lpstr>
      <vt:lpstr>Мурманская область</vt:lpstr>
      <vt:lpstr>Набережные Челны</vt:lpstr>
      <vt:lpstr>Находка</vt:lpstr>
      <vt:lpstr>Нижневартовск</vt:lpstr>
      <vt:lpstr>Нижний Новгород</vt:lpstr>
      <vt:lpstr>Нижний Тагил</vt:lpstr>
      <vt:lpstr>Новокузнецк</vt:lpstr>
      <vt:lpstr>Новороссийск</vt:lpstr>
      <vt:lpstr>Новосибирск</vt:lpstr>
      <vt:lpstr>Новый Уренгой</vt:lpstr>
      <vt:lpstr>Норильск</vt:lpstr>
      <vt:lpstr>Ноябрьск</vt:lpstr>
      <vt:lpstr>Омск</vt:lpstr>
      <vt:lpstr>Орёл</vt:lpstr>
      <vt:lpstr>Оренбург</vt:lpstr>
      <vt:lpstr>Пенза</vt:lpstr>
      <vt:lpstr>Пермь</vt:lpstr>
      <vt:lpstr>Петрозаводск</vt:lpstr>
      <vt:lpstr>Петропавловск-Камчатский</vt:lpstr>
      <vt:lpstr>Псков</vt:lpstr>
      <vt:lpstr>Республика Алтай</vt:lpstr>
      <vt:lpstr>Ростов-на-Дону</vt:lpstr>
      <vt:lpstr>Рязань</vt:lpstr>
      <vt:lpstr>Самара</vt:lpstr>
      <vt:lpstr>Санкт-Петербург</vt:lpstr>
      <vt:lpstr>Саранск</vt:lpstr>
      <vt:lpstr>Саратов</vt:lpstr>
      <vt:lpstr>Смоленск</vt:lpstr>
      <vt:lpstr>Сочи</vt:lpstr>
      <vt:lpstr>Ставрополь</vt:lpstr>
      <vt:lpstr>Старый Оскол</vt:lpstr>
      <vt:lpstr>Стерлитамак</vt:lpstr>
      <vt:lpstr>Сургут</vt:lpstr>
      <vt:lpstr>Сыктывкар</vt:lpstr>
      <vt:lpstr>Таганрог</vt:lpstr>
      <vt:lpstr>Тамбов</vt:lpstr>
      <vt:lpstr>Тверь</vt:lpstr>
      <vt:lpstr>Тобольск</vt:lpstr>
      <vt:lpstr>Тольятти</vt:lpstr>
      <vt:lpstr>Томск</vt:lpstr>
      <vt:lpstr>Тула</vt:lpstr>
      <vt:lpstr>Тюмень</vt:lpstr>
      <vt:lpstr>Улан-Удэ</vt:lpstr>
      <vt:lpstr>Ульяновск</vt:lpstr>
      <vt:lpstr>Уссурийск</vt:lpstr>
      <vt:lpstr>Уфа</vt:lpstr>
      <vt:lpstr>Ухта</vt:lpstr>
      <vt:lpstr>Хабаровск</vt:lpstr>
      <vt:lpstr>Ханты-Мансийск</vt:lpstr>
      <vt:lpstr>Чебоксары</vt:lpstr>
      <vt:lpstr>Челябинск</vt:lpstr>
      <vt:lpstr>Чита</vt:lpstr>
      <vt:lpstr>Шерегеш</vt:lpstr>
      <vt:lpstr>Южно-Сахалинск</vt:lpstr>
      <vt:lpstr>Якутск</vt:lpstr>
      <vt:lpstr>Ярославль</vt:lpstr>
      <vt:lpstr>Москва</vt:lpstr>
    </vt:vector>
  </TitlesOfParts>
  <Company>2ГИС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Южакова Анна Дмитриевна</cp:lastModifiedBy>
  <dcterms:created xsi:type="dcterms:W3CDTF">2015-02-04T07:02:16Z</dcterms:created>
  <dcterms:modified xsi:type="dcterms:W3CDTF">2022-02-08T07:51:04Z</dcterms:modified>
</cp:coreProperties>
</file>