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1\Прайс-лист с 01.05.2021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7" i="380" l="1"/>
  <c r="F119" i="380"/>
  <c r="F18" i="380"/>
  <c r="J13" i="380"/>
  <c r="I13" i="380"/>
  <c r="G13" i="380"/>
  <c r="F13" i="380"/>
  <c r="J9" i="380"/>
  <c r="I9" i="380"/>
  <c r="G9" i="380"/>
  <c r="F9" i="380"/>
  <c r="B4" i="380"/>
  <c r="J105" i="379"/>
  <c r="I105" i="379"/>
  <c r="G105" i="379"/>
  <c r="F105" i="379"/>
  <c r="J102" i="379"/>
  <c r="I102" i="379"/>
  <c r="G102" i="379"/>
  <c r="F102" i="379"/>
  <c r="F62" i="379"/>
  <c r="F20" i="379"/>
  <c r="I12" i="379"/>
  <c r="J11" i="379"/>
  <c r="I11" i="379"/>
  <c r="G11" i="379"/>
  <c r="F11" i="379"/>
  <c r="J9" i="379"/>
  <c r="I9" i="379"/>
  <c r="G9" i="379"/>
  <c r="F9" i="379"/>
  <c r="G8" i="379"/>
  <c r="B4" i="379"/>
  <c r="J108" i="378"/>
  <c r="I108" i="378"/>
  <c r="G108" i="378"/>
  <c r="F108" i="378"/>
  <c r="J105" i="378"/>
  <c r="I105" i="378"/>
  <c r="G105" i="378"/>
  <c r="F105" i="378"/>
  <c r="I102" i="378"/>
  <c r="F62" i="378"/>
  <c r="F20" i="378"/>
  <c r="G12" i="378"/>
  <c r="I11" i="378"/>
  <c r="J9" i="378"/>
  <c r="I9" i="378"/>
  <c r="G9" i="378"/>
  <c r="F9" i="378"/>
  <c r="J8" i="378"/>
  <c r="I8" i="378"/>
  <c r="G8" i="378"/>
  <c r="F8" i="378"/>
  <c r="B4" i="378"/>
  <c r="J98" i="377"/>
  <c r="I98" i="377"/>
  <c r="G98" i="377"/>
  <c r="F98" i="377"/>
  <c r="G92" i="377"/>
  <c r="F52" i="377"/>
  <c r="F41" i="377"/>
  <c r="J11" i="377"/>
  <c r="I11" i="377"/>
  <c r="G11" i="377"/>
  <c r="F11" i="377"/>
  <c r="J9" i="377"/>
  <c r="I9" i="377"/>
  <c r="G9" i="377"/>
  <c r="F9" i="377"/>
  <c r="G8" i="377"/>
  <c r="B4" i="377"/>
  <c r="B4" i="376"/>
  <c r="G108" i="375"/>
  <c r="J105" i="375"/>
  <c r="I105" i="375"/>
  <c r="G105" i="375"/>
  <c r="F105" i="375"/>
  <c r="J102" i="375"/>
  <c r="I102" i="375"/>
  <c r="G102" i="375"/>
  <c r="F102" i="375"/>
  <c r="F62" i="375"/>
  <c r="F51" i="375"/>
  <c r="J11" i="375"/>
  <c r="I11" i="375"/>
  <c r="G11" i="375"/>
  <c r="F11" i="375"/>
  <c r="J9" i="375"/>
  <c r="I9" i="375"/>
  <c r="G9" i="375"/>
  <c r="F9" i="375"/>
  <c r="G8" i="375"/>
  <c r="B4" i="375"/>
  <c r="F58" i="374"/>
  <c r="F21" i="374"/>
  <c r="G13" i="374"/>
  <c r="J10" i="374"/>
  <c r="I10" i="374"/>
  <c r="G10" i="374"/>
  <c r="F10" i="374"/>
  <c r="J9" i="374"/>
  <c r="I9" i="374"/>
  <c r="G9" i="374"/>
  <c r="F9" i="374"/>
  <c r="B4" i="374"/>
  <c r="J108" i="373"/>
  <c r="I108" i="373"/>
  <c r="G108" i="373"/>
  <c r="F108" i="373"/>
  <c r="G102" i="373"/>
  <c r="F62" i="373"/>
  <c r="F51" i="373"/>
  <c r="F20" i="373"/>
  <c r="J12" i="373"/>
  <c r="I12" i="373"/>
  <c r="G12" i="373"/>
  <c r="F12" i="373"/>
  <c r="G11" i="373"/>
  <c r="I9" i="373"/>
  <c r="J8" i="373"/>
  <c r="I8" i="373"/>
  <c r="G8" i="373"/>
  <c r="F8" i="373"/>
  <c r="B4" i="373"/>
  <c r="I98" i="372"/>
  <c r="G98" i="372"/>
  <c r="I95" i="372"/>
  <c r="G95" i="372"/>
  <c r="F95" i="372"/>
  <c r="J92" i="372"/>
  <c r="I92" i="372"/>
  <c r="G92" i="372"/>
  <c r="F92" i="372"/>
  <c r="F52" i="372"/>
  <c r="F20" i="372"/>
  <c r="J12" i="372"/>
  <c r="I12" i="372"/>
  <c r="G12" i="372"/>
  <c r="F12" i="372"/>
  <c r="I11" i="372"/>
  <c r="G11" i="372"/>
  <c r="J9" i="372"/>
  <c r="I9" i="372"/>
  <c r="G9" i="372"/>
  <c r="F9" i="372"/>
  <c r="J8" i="372"/>
  <c r="I8" i="372"/>
  <c r="G8" i="372"/>
  <c r="F8" i="372"/>
  <c r="B4" i="372"/>
  <c r="I103" i="371"/>
  <c r="I100" i="371"/>
  <c r="G100" i="371"/>
  <c r="I97" i="371"/>
  <c r="G97" i="371"/>
  <c r="F97" i="371"/>
  <c r="F57" i="371"/>
  <c r="F46" i="371"/>
  <c r="F20" i="371"/>
  <c r="F12" i="371"/>
  <c r="J11" i="371"/>
  <c r="I11" i="371"/>
  <c r="G11" i="371"/>
  <c r="F11" i="371"/>
  <c r="G8" i="371"/>
  <c r="B4" i="371"/>
  <c r="J95" i="370"/>
  <c r="I95" i="370"/>
  <c r="G95" i="370"/>
  <c r="F95" i="370"/>
  <c r="J92" i="370"/>
  <c r="G92" i="370"/>
  <c r="F92" i="370"/>
  <c r="F52" i="370"/>
  <c r="J12" i="370"/>
  <c r="I12" i="370"/>
  <c r="G12" i="370"/>
  <c r="F12" i="370"/>
  <c r="J11" i="370"/>
  <c r="I11" i="370"/>
  <c r="F11" i="370"/>
  <c r="I9" i="370"/>
  <c r="G9" i="370"/>
  <c r="J8" i="370"/>
  <c r="I8" i="370"/>
  <c r="G8" i="370"/>
  <c r="B4" i="370"/>
  <c r="F72" i="369"/>
  <c r="F21" i="369"/>
  <c r="I13" i="369"/>
  <c r="G13" i="369"/>
  <c r="J12" i="369"/>
  <c r="I12" i="369"/>
  <c r="G12" i="369"/>
  <c r="J10" i="369"/>
  <c r="I10" i="369"/>
  <c r="G10" i="369"/>
  <c r="F10" i="369"/>
  <c r="J9" i="369"/>
  <c r="I9" i="369"/>
  <c r="F9" i="369"/>
  <c r="B4" i="369"/>
  <c r="J98" i="368"/>
  <c r="I98" i="368"/>
  <c r="G98" i="368"/>
  <c r="F98" i="368"/>
  <c r="F95" i="368"/>
  <c r="F41" i="368"/>
  <c r="F20" i="368"/>
  <c r="J12" i="368"/>
  <c r="I12" i="368"/>
  <c r="G12" i="368"/>
  <c r="F12" i="368"/>
  <c r="J11" i="368"/>
  <c r="I11" i="368"/>
  <c r="G11" i="368"/>
  <c r="F11" i="368"/>
  <c r="J9" i="368"/>
  <c r="I9" i="368"/>
  <c r="G9" i="368"/>
  <c r="F9" i="368"/>
  <c r="I8" i="368"/>
  <c r="G8" i="368"/>
  <c r="B4" i="368"/>
  <c r="G95" i="367"/>
  <c r="J92" i="367"/>
  <c r="I92" i="367"/>
  <c r="G92" i="367"/>
  <c r="F92" i="367"/>
  <c r="F52" i="367"/>
  <c r="F41" i="367"/>
  <c r="F20" i="367"/>
  <c r="J9" i="367"/>
  <c r="I9" i="367"/>
  <c r="G9" i="367"/>
  <c r="F9" i="367"/>
  <c r="J8" i="367"/>
  <c r="I8" i="367"/>
  <c r="G8" i="367"/>
  <c r="F8" i="367"/>
  <c r="B4" i="367"/>
  <c r="J118" i="366"/>
  <c r="I118" i="366"/>
  <c r="G118" i="366"/>
  <c r="F118" i="366"/>
  <c r="G112" i="366"/>
  <c r="F61" i="366"/>
  <c r="F20" i="366"/>
  <c r="I12" i="366"/>
  <c r="J11" i="366"/>
  <c r="I11" i="366"/>
  <c r="G11" i="366"/>
  <c r="F11" i="366"/>
  <c r="J9" i="366"/>
  <c r="I9" i="366"/>
  <c r="G9" i="366"/>
  <c r="F9" i="366"/>
  <c r="B4" i="366"/>
  <c r="J109" i="365"/>
  <c r="I109" i="365"/>
  <c r="G109" i="365"/>
  <c r="F109" i="365"/>
  <c r="J106" i="365"/>
  <c r="I106" i="365"/>
  <c r="G106" i="365"/>
  <c r="F106" i="365"/>
  <c r="I103" i="365"/>
  <c r="F51" i="365"/>
  <c r="J11" i="365"/>
  <c r="I11" i="365"/>
  <c r="G11" i="365"/>
  <c r="F11" i="365"/>
  <c r="J9" i="365"/>
  <c r="I9" i="365"/>
  <c r="G9" i="365"/>
  <c r="F9" i="365"/>
  <c r="G8" i="365"/>
  <c r="B4" i="365"/>
  <c r="J99" i="364"/>
  <c r="I99" i="364"/>
  <c r="G99" i="364"/>
  <c r="F99" i="364"/>
  <c r="J96" i="364"/>
  <c r="I96" i="364"/>
  <c r="G96" i="364"/>
  <c r="F96" i="364"/>
  <c r="J92" i="364"/>
  <c r="I92" i="364"/>
  <c r="G92" i="364"/>
  <c r="F92" i="364"/>
  <c r="F52" i="364"/>
  <c r="F41" i="364"/>
  <c r="F20" i="364"/>
  <c r="J12" i="364"/>
  <c r="I12" i="364"/>
  <c r="G12" i="364"/>
  <c r="F12" i="364"/>
  <c r="G11" i="364"/>
  <c r="I9" i="364"/>
  <c r="J8" i="364"/>
  <c r="I8" i="364"/>
  <c r="G8" i="364"/>
  <c r="F8" i="364"/>
  <c r="B4" i="364"/>
  <c r="F52" i="363"/>
  <c r="F41" i="363"/>
  <c r="F20" i="363"/>
  <c r="B4" i="363"/>
  <c r="F21" i="362"/>
  <c r="J13" i="362"/>
  <c r="I13" i="362"/>
  <c r="G13" i="362"/>
  <c r="F13" i="362"/>
  <c r="J12" i="362"/>
  <c r="I12" i="362"/>
  <c r="G12" i="362"/>
  <c r="F12" i="362"/>
  <c r="G10" i="362"/>
  <c r="I9" i="362"/>
  <c r="B4" i="362"/>
  <c r="G98" i="361"/>
  <c r="J95" i="361"/>
  <c r="I95" i="361"/>
  <c r="G95" i="361"/>
  <c r="F95" i="361"/>
  <c r="J92" i="361"/>
  <c r="I92" i="361"/>
  <c r="G92" i="361"/>
  <c r="F92" i="361"/>
  <c r="F52" i="361"/>
  <c r="F20" i="361"/>
  <c r="J12" i="361"/>
  <c r="I12" i="361"/>
  <c r="G12" i="361"/>
  <c r="F12" i="361"/>
  <c r="I9" i="361"/>
  <c r="J8" i="361"/>
  <c r="I8" i="361"/>
  <c r="G8" i="361"/>
  <c r="F8" i="361"/>
  <c r="B4" i="361"/>
  <c r="J92" i="360"/>
  <c r="I92" i="360"/>
  <c r="G92" i="360"/>
  <c r="F92" i="360"/>
  <c r="F52" i="360"/>
  <c r="F41" i="360"/>
  <c r="F20" i="360"/>
  <c r="J9" i="360"/>
  <c r="I9" i="360"/>
  <c r="G9" i="360"/>
  <c r="F9" i="360"/>
  <c r="J8" i="360"/>
  <c r="I8" i="360"/>
  <c r="G8" i="360"/>
  <c r="F8" i="360"/>
  <c r="B4" i="360"/>
  <c r="J98" i="359"/>
  <c r="I98" i="359"/>
  <c r="G98" i="359"/>
  <c r="F98" i="359"/>
  <c r="G92" i="359"/>
  <c r="F41" i="359"/>
  <c r="F20" i="359"/>
  <c r="J11" i="359"/>
  <c r="I11" i="359"/>
  <c r="G11" i="359"/>
  <c r="F11" i="359"/>
  <c r="J9" i="359"/>
  <c r="I9" i="359"/>
  <c r="G9" i="359"/>
  <c r="F9" i="359"/>
  <c r="B4" i="359"/>
  <c r="F41" i="358"/>
  <c r="F20" i="358"/>
  <c r="B4" i="358"/>
  <c r="J98" i="357"/>
  <c r="I98" i="357"/>
  <c r="G98" i="357"/>
  <c r="F98" i="357"/>
  <c r="J95" i="357"/>
  <c r="I95" i="357"/>
  <c r="G95" i="357"/>
  <c r="F95" i="357"/>
  <c r="I92" i="357"/>
  <c r="J12" i="357"/>
  <c r="I12" i="357"/>
  <c r="G12" i="357"/>
  <c r="F12" i="357"/>
  <c r="J11" i="357"/>
  <c r="I11" i="357"/>
  <c r="G11" i="357"/>
  <c r="F11" i="357"/>
  <c r="G9" i="357"/>
  <c r="B4" i="357"/>
  <c r="J95" i="356"/>
  <c r="I95" i="356"/>
  <c r="G95" i="356"/>
  <c r="F95" i="356"/>
  <c r="J92" i="356"/>
  <c r="I92" i="356"/>
  <c r="G92" i="356"/>
  <c r="F92" i="356"/>
  <c r="F52" i="356"/>
  <c r="F41" i="356"/>
  <c r="F20" i="356"/>
  <c r="J12" i="356"/>
  <c r="I12" i="356"/>
  <c r="G12" i="356"/>
  <c r="F12" i="356"/>
  <c r="G11" i="356"/>
  <c r="I9" i="356"/>
  <c r="F8" i="356"/>
  <c r="B4" i="356"/>
  <c r="I105" i="355"/>
  <c r="F51" i="355"/>
  <c r="F20" i="355"/>
  <c r="J12" i="355"/>
  <c r="I12" i="355"/>
  <c r="G12" i="355"/>
  <c r="F12" i="355"/>
  <c r="G11" i="355"/>
  <c r="I9" i="355"/>
  <c r="J8" i="355"/>
  <c r="I8" i="355"/>
  <c r="G8" i="355"/>
  <c r="F8" i="355"/>
  <c r="B4" i="355"/>
  <c r="F52" i="354"/>
  <c r="F41" i="354"/>
  <c r="J12" i="354"/>
  <c r="I12" i="354"/>
  <c r="G12" i="354"/>
  <c r="F12" i="354"/>
  <c r="J11" i="354"/>
  <c r="I11" i="354"/>
  <c r="G11" i="354"/>
  <c r="F11" i="354"/>
  <c r="G9" i="354"/>
  <c r="I8" i="354"/>
  <c r="B4" i="354"/>
  <c r="J96" i="353"/>
  <c r="I96" i="353"/>
  <c r="G96" i="353"/>
  <c r="F96" i="353"/>
  <c r="J93" i="353"/>
  <c r="I93" i="353"/>
  <c r="G93" i="353"/>
  <c r="F93" i="353"/>
  <c r="F53" i="353"/>
  <c r="F41" i="353"/>
  <c r="F20" i="353"/>
  <c r="G12" i="353"/>
  <c r="I11" i="353"/>
  <c r="J9" i="353"/>
  <c r="I9" i="353"/>
  <c r="G9" i="353"/>
  <c r="F9" i="353"/>
  <c r="J8" i="353"/>
  <c r="I8" i="353"/>
  <c r="G8" i="353"/>
  <c r="F8" i="353"/>
  <c r="B4" i="353"/>
  <c r="I110" i="352"/>
  <c r="G107" i="352"/>
  <c r="F56" i="352"/>
  <c r="F20" i="352"/>
  <c r="G12" i="352"/>
  <c r="J9" i="352"/>
  <c r="I9" i="352"/>
  <c r="G9" i="352"/>
  <c r="F9" i="352"/>
  <c r="J8" i="352"/>
  <c r="I8" i="352"/>
  <c r="G8" i="352"/>
  <c r="F8" i="352"/>
  <c r="B4" i="352"/>
  <c r="G92" i="351"/>
  <c r="F52" i="351"/>
  <c r="F41" i="351"/>
  <c r="I12" i="351"/>
  <c r="J11" i="351"/>
  <c r="I11" i="351"/>
  <c r="G11" i="351"/>
  <c r="F11" i="351"/>
  <c r="J9" i="351"/>
  <c r="I9" i="351"/>
  <c r="G9" i="351"/>
  <c r="F9" i="351"/>
  <c r="G8" i="351"/>
  <c r="B4" i="351"/>
  <c r="J98" i="350"/>
  <c r="I98" i="350"/>
  <c r="G98" i="350"/>
  <c r="F98" i="350"/>
  <c r="J95" i="350"/>
  <c r="I95" i="350"/>
  <c r="G95" i="350"/>
  <c r="F95" i="350"/>
  <c r="I92" i="350"/>
  <c r="J12" i="350"/>
  <c r="I12" i="350"/>
  <c r="G12" i="350"/>
  <c r="F12" i="350"/>
  <c r="J11" i="350"/>
  <c r="I11" i="350"/>
  <c r="G11" i="350"/>
  <c r="F11" i="350"/>
  <c r="I8" i="350"/>
  <c r="B4" i="350"/>
  <c r="J95" i="349"/>
  <c r="I95" i="349"/>
  <c r="G95" i="349"/>
  <c r="F95" i="349"/>
  <c r="J92" i="349"/>
  <c r="I92" i="349"/>
  <c r="G92" i="349"/>
  <c r="F92" i="349"/>
  <c r="F52" i="349"/>
  <c r="F41" i="349"/>
  <c r="F20" i="349"/>
  <c r="J12" i="349"/>
  <c r="I12" i="349"/>
  <c r="G12" i="349"/>
  <c r="F12" i="349"/>
  <c r="G11" i="349"/>
  <c r="I9" i="349"/>
  <c r="J8" i="349"/>
  <c r="I8" i="349"/>
  <c r="G8" i="349"/>
  <c r="F8" i="349"/>
  <c r="B4" i="349"/>
  <c r="F61" i="348"/>
  <c r="F50" i="348"/>
  <c r="J14" i="348"/>
  <c r="I14" i="348"/>
  <c r="G14" i="348"/>
  <c r="F14" i="348"/>
  <c r="J13" i="348"/>
  <c r="I13" i="348"/>
  <c r="G13" i="348"/>
  <c r="F13" i="348"/>
  <c r="G11" i="348"/>
  <c r="B4" i="348"/>
  <c r="F54" i="347"/>
  <c r="F43" i="347"/>
  <c r="I13" i="347"/>
  <c r="J12" i="347"/>
  <c r="I12" i="347"/>
  <c r="G12" i="347"/>
  <c r="F12" i="347"/>
  <c r="J10" i="347"/>
  <c r="I10" i="347"/>
  <c r="G10" i="347"/>
  <c r="F10" i="347"/>
  <c r="G9" i="347"/>
  <c r="B4" i="347"/>
  <c r="J100" i="346"/>
  <c r="I100" i="346"/>
  <c r="G100" i="346"/>
  <c r="F100" i="346"/>
  <c r="J96" i="346"/>
  <c r="I96" i="346"/>
  <c r="G96" i="346"/>
  <c r="F96" i="346"/>
  <c r="J92" i="346"/>
  <c r="I92" i="346"/>
  <c r="G92" i="346"/>
  <c r="F92" i="346"/>
  <c r="F52" i="346"/>
  <c r="F41" i="346"/>
  <c r="F20" i="346"/>
  <c r="J9" i="346"/>
  <c r="I9" i="346"/>
  <c r="G9" i="346"/>
  <c r="F9" i="346"/>
  <c r="J8" i="346"/>
  <c r="I8" i="346"/>
  <c r="G8" i="346"/>
  <c r="F8" i="346"/>
  <c r="B4" i="346"/>
  <c r="G102" i="345"/>
  <c r="F51" i="345"/>
  <c r="F20" i="345"/>
  <c r="J12" i="345"/>
  <c r="I12" i="345"/>
  <c r="G12" i="345"/>
  <c r="F12" i="345"/>
  <c r="G11" i="345"/>
  <c r="J8" i="345"/>
  <c r="I8" i="345"/>
  <c r="G8" i="345"/>
  <c r="F8" i="345"/>
  <c r="B4" i="345"/>
  <c r="I98" i="344"/>
  <c r="J92" i="344"/>
  <c r="I92" i="344"/>
  <c r="G92" i="344"/>
  <c r="F92" i="344"/>
  <c r="F52" i="344"/>
  <c r="F41" i="344"/>
  <c r="F20" i="344"/>
  <c r="J9" i="344"/>
  <c r="I9" i="344"/>
  <c r="G9" i="344"/>
  <c r="F9" i="344"/>
  <c r="J8" i="344"/>
  <c r="I8" i="344"/>
  <c r="G8" i="344"/>
  <c r="F8" i="344"/>
  <c r="B4" i="344"/>
  <c r="J98" i="343"/>
  <c r="I98" i="343"/>
  <c r="G98" i="343"/>
  <c r="F98" i="343"/>
  <c r="G92" i="343"/>
  <c r="F41" i="343"/>
  <c r="J11" i="343"/>
  <c r="I11" i="343"/>
  <c r="G11" i="343"/>
  <c r="F11" i="343"/>
  <c r="J9" i="343"/>
  <c r="I9" i="343"/>
  <c r="G9" i="343"/>
  <c r="F9" i="343"/>
  <c r="B4" i="343"/>
  <c r="J95" i="342"/>
  <c r="I95" i="342"/>
  <c r="G95" i="342"/>
  <c r="F95" i="342"/>
  <c r="F41" i="342"/>
  <c r="F20" i="342"/>
  <c r="J12" i="342"/>
  <c r="I12" i="342"/>
  <c r="G12" i="342"/>
  <c r="F12" i="342"/>
  <c r="J11" i="342"/>
  <c r="I11" i="342"/>
  <c r="G11" i="342"/>
  <c r="F11" i="342"/>
  <c r="G9" i="342"/>
  <c r="I8" i="342"/>
  <c r="B4" i="342"/>
  <c r="J95" i="341"/>
  <c r="I95" i="341"/>
  <c r="G95" i="341"/>
  <c r="F95" i="341"/>
  <c r="J92" i="341"/>
  <c r="I92" i="341"/>
  <c r="G92" i="341"/>
  <c r="F92" i="341"/>
  <c r="F52" i="341"/>
  <c r="F20" i="341"/>
  <c r="J12" i="341"/>
  <c r="I12" i="341"/>
  <c r="G12" i="341"/>
  <c r="F12" i="341"/>
  <c r="G11" i="341"/>
  <c r="I9" i="341"/>
  <c r="J8" i="341"/>
  <c r="I8" i="341"/>
  <c r="G8" i="341"/>
  <c r="F8" i="341"/>
  <c r="B4" i="341"/>
  <c r="F88" i="340"/>
  <c r="J12" i="340"/>
  <c r="I12" i="340"/>
  <c r="G12" i="340"/>
  <c r="F12" i="340"/>
  <c r="J10" i="340"/>
  <c r="I10" i="340"/>
  <c r="G10" i="340"/>
  <c r="F10" i="340"/>
  <c r="G8" i="340"/>
  <c r="B4" i="340"/>
  <c r="F41" i="339"/>
  <c r="F20" i="339"/>
  <c r="B4" i="339"/>
  <c r="J98" i="338"/>
  <c r="I98" i="338"/>
  <c r="G98" i="338"/>
  <c r="F98" i="338"/>
  <c r="J95" i="338"/>
  <c r="I95" i="338"/>
  <c r="G95" i="338"/>
  <c r="F95" i="338"/>
  <c r="F55" i="338"/>
  <c r="F23" i="338"/>
  <c r="J11" i="338"/>
  <c r="I11" i="338"/>
  <c r="G11" i="338"/>
  <c r="F11" i="338"/>
  <c r="J9" i="338"/>
  <c r="I9" i="338"/>
  <c r="G9" i="338"/>
  <c r="F9" i="338"/>
  <c r="G8" i="338"/>
  <c r="B4" i="338"/>
  <c r="J95" i="337"/>
  <c r="I95" i="337"/>
  <c r="G95" i="337"/>
  <c r="F95" i="337"/>
  <c r="I92" i="337"/>
  <c r="J12" i="337"/>
  <c r="I12" i="337"/>
  <c r="G12" i="337"/>
  <c r="F12" i="337"/>
  <c r="J11" i="337"/>
  <c r="I11" i="337"/>
  <c r="G11" i="337"/>
  <c r="F11" i="337"/>
  <c r="I8" i="337"/>
  <c r="B4" i="337"/>
  <c r="F83" i="336"/>
  <c r="F72" i="336"/>
  <c r="J13" i="336"/>
  <c r="I13" i="336"/>
  <c r="G13" i="336"/>
  <c r="F13" i="336"/>
  <c r="J12" i="336"/>
  <c r="I12" i="336"/>
  <c r="G12" i="336"/>
  <c r="F12" i="336"/>
  <c r="I9" i="336"/>
  <c r="B4" i="336"/>
  <c r="J98" i="335"/>
  <c r="I98" i="335"/>
  <c r="G98" i="335"/>
  <c r="F98" i="335"/>
  <c r="J95" i="335"/>
  <c r="I95" i="335"/>
  <c r="G95" i="335"/>
  <c r="F95" i="335"/>
  <c r="F55" i="335"/>
  <c r="F23" i="335"/>
  <c r="I12" i="335"/>
  <c r="J11" i="335"/>
  <c r="I11" i="335"/>
  <c r="G11" i="335"/>
  <c r="F11" i="335"/>
  <c r="J9" i="335"/>
  <c r="I9" i="335"/>
  <c r="G9" i="335"/>
  <c r="F9" i="335"/>
  <c r="G8" i="335"/>
  <c r="B4" i="335"/>
  <c r="J108" i="334"/>
  <c r="I108" i="334"/>
  <c r="G108" i="334"/>
  <c r="F108" i="334"/>
  <c r="J105" i="334"/>
  <c r="I105" i="334"/>
  <c r="G105" i="334"/>
  <c r="F105" i="334"/>
  <c r="F51" i="334"/>
  <c r="F20" i="334"/>
  <c r="J9" i="334"/>
  <c r="I9" i="334"/>
  <c r="G9" i="334"/>
  <c r="F9" i="334"/>
  <c r="J8" i="334"/>
  <c r="I8" i="334"/>
  <c r="G8" i="334"/>
  <c r="F8" i="334"/>
  <c r="B4" i="334"/>
  <c r="I98" i="333"/>
  <c r="G95" i="333"/>
  <c r="F44" i="333"/>
  <c r="J12" i="333"/>
  <c r="I12" i="333"/>
  <c r="G12" i="333"/>
  <c r="F12" i="333"/>
  <c r="J8" i="333"/>
  <c r="I8" i="333"/>
  <c r="G8" i="333"/>
  <c r="F8" i="333"/>
  <c r="B4" i="333"/>
  <c r="F42" i="332"/>
  <c r="F21" i="332"/>
  <c r="I13" i="332"/>
  <c r="G13" i="332"/>
  <c r="J12" i="332"/>
  <c r="I12" i="332"/>
  <c r="G12" i="332"/>
  <c r="F12" i="332"/>
  <c r="J10" i="332"/>
  <c r="I10" i="332"/>
  <c r="G10" i="332"/>
  <c r="F10" i="332"/>
  <c r="G9" i="332"/>
  <c r="B4" i="332"/>
  <c r="J105" i="331"/>
  <c r="I105" i="331"/>
  <c r="G105" i="331"/>
  <c r="F105" i="331"/>
  <c r="F51" i="331"/>
  <c r="F20" i="331"/>
  <c r="J9" i="331"/>
  <c r="I9" i="331"/>
  <c r="G9" i="331"/>
  <c r="F9" i="331"/>
  <c r="J8" i="331"/>
  <c r="I8" i="331"/>
  <c r="G8" i="331"/>
  <c r="F8" i="331"/>
  <c r="B4" i="331"/>
  <c r="J98" i="330"/>
  <c r="I98" i="330"/>
  <c r="G98" i="330"/>
  <c r="F98" i="330"/>
  <c r="G92" i="330"/>
  <c r="F41" i="330"/>
  <c r="F20" i="330"/>
  <c r="J11" i="330"/>
  <c r="I11" i="330"/>
  <c r="G11" i="330"/>
  <c r="F11" i="330"/>
  <c r="J9" i="330"/>
  <c r="I9" i="330"/>
  <c r="G9" i="330"/>
  <c r="F9" i="330"/>
  <c r="B4" i="330"/>
  <c r="J95" i="329"/>
  <c r="I95" i="329"/>
  <c r="G95" i="329"/>
  <c r="F95" i="329"/>
  <c r="F41" i="329"/>
  <c r="F20" i="329"/>
  <c r="J12" i="329"/>
  <c r="I12" i="329"/>
  <c r="G12" i="329"/>
  <c r="F12" i="329"/>
  <c r="J11" i="329"/>
  <c r="I11" i="329"/>
  <c r="G11" i="329"/>
  <c r="F11" i="329"/>
  <c r="G9" i="329"/>
  <c r="I8" i="329"/>
  <c r="B4" i="329"/>
  <c r="F58" i="328"/>
  <c r="F47" i="328"/>
  <c r="F21" i="328"/>
  <c r="J12" i="328"/>
  <c r="I12" i="328"/>
  <c r="G12" i="328"/>
  <c r="F12" i="328"/>
  <c r="J10" i="328"/>
  <c r="I10" i="328"/>
  <c r="G10" i="328"/>
  <c r="F10" i="328"/>
  <c r="G9" i="328"/>
  <c r="B4" i="328"/>
  <c r="J100" i="327"/>
  <c r="I100" i="327"/>
  <c r="G100" i="327"/>
  <c r="F100" i="327"/>
  <c r="J96" i="327"/>
  <c r="I96" i="327"/>
  <c r="G96" i="327"/>
  <c r="F96" i="327"/>
  <c r="J92" i="327"/>
  <c r="I92" i="327"/>
  <c r="G92" i="327"/>
  <c r="F92" i="327"/>
  <c r="F52" i="327"/>
  <c r="F41" i="327"/>
  <c r="F20" i="327"/>
  <c r="G12" i="327"/>
  <c r="J9" i="327"/>
  <c r="I9" i="327"/>
  <c r="G9" i="327"/>
  <c r="F9" i="327"/>
  <c r="J8" i="327"/>
  <c r="I8" i="327"/>
  <c r="G8" i="327"/>
  <c r="F8" i="327"/>
  <c r="B4" i="327"/>
  <c r="J98" i="326"/>
  <c r="I98" i="326"/>
  <c r="G98" i="326"/>
  <c r="F98" i="326"/>
  <c r="I95" i="326"/>
  <c r="F41" i="326"/>
  <c r="F20" i="326"/>
  <c r="I12" i="326"/>
  <c r="J11" i="326"/>
  <c r="I11" i="326"/>
  <c r="G11" i="326"/>
  <c r="F11" i="326"/>
  <c r="J9" i="326"/>
  <c r="I9" i="326"/>
  <c r="G9" i="326"/>
  <c r="F9" i="326"/>
  <c r="B4" i="326"/>
  <c r="J95" i="325"/>
  <c r="I95" i="325"/>
  <c r="G95" i="325"/>
  <c r="F95" i="325"/>
  <c r="I92" i="325"/>
  <c r="F41" i="325"/>
  <c r="J12" i="325"/>
  <c r="I12" i="325"/>
  <c r="G12" i="325"/>
  <c r="F12" i="325"/>
  <c r="J11" i="325"/>
  <c r="I11" i="325"/>
  <c r="G11" i="325"/>
  <c r="F11" i="325"/>
  <c r="B4" i="325"/>
  <c r="G98" i="324"/>
  <c r="J95" i="324"/>
  <c r="I95" i="324"/>
  <c r="G95" i="324"/>
  <c r="F95" i="324"/>
  <c r="J92" i="324"/>
  <c r="I92" i="324"/>
  <c r="G92" i="324"/>
  <c r="F92" i="324"/>
  <c r="F52" i="324"/>
  <c r="F20" i="324"/>
  <c r="J12" i="324"/>
  <c r="I12" i="324"/>
  <c r="G12" i="324"/>
  <c r="F12" i="324"/>
  <c r="G11" i="324"/>
  <c r="J8" i="324"/>
  <c r="I8" i="324"/>
  <c r="G8" i="324"/>
  <c r="F8" i="324"/>
  <c r="B4" i="324"/>
  <c r="G95" i="323"/>
  <c r="J92" i="323"/>
  <c r="I92" i="323"/>
  <c r="G92" i="323"/>
  <c r="F92" i="323"/>
  <c r="F52" i="323"/>
  <c r="F41" i="323"/>
  <c r="F20" i="323"/>
  <c r="J12" i="323"/>
  <c r="I12" i="323"/>
  <c r="G12" i="323"/>
  <c r="F12" i="323"/>
  <c r="I11" i="323"/>
  <c r="G11" i="323"/>
  <c r="J9" i="323"/>
  <c r="I9" i="323"/>
  <c r="G9" i="323"/>
  <c r="F9" i="323"/>
  <c r="J8" i="323"/>
  <c r="I8" i="323"/>
  <c r="G8" i="323"/>
  <c r="F8" i="323"/>
  <c r="B4" i="323"/>
  <c r="G94" i="322"/>
  <c r="G91" i="322"/>
  <c r="F51" i="322"/>
  <c r="F40" i="322"/>
  <c r="F20" i="322"/>
  <c r="I12" i="322"/>
  <c r="G12" i="322"/>
  <c r="F12" i="322"/>
  <c r="G11" i="322"/>
  <c r="J9" i="322"/>
  <c r="G9" i="322"/>
  <c r="F9" i="322"/>
  <c r="J8" i="322"/>
  <c r="I8" i="322"/>
  <c r="G8" i="322"/>
  <c r="F8" i="322"/>
  <c r="B4" i="322"/>
  <c r="I94" i="321"/>
  <c r="G94" i="321"/>
  <c r="F94" i="321"/>
  <c r="J91" i="321"/>
  <c r="I91" i="321"/>
  <c r="G91" i="321"/>
  <c r="F91" i="321"/>
  <c r="F52" i="321"/>
  <c r="F20" i="321"/>
  <c r="J12" i="321"/>
  <c r="I12" i="321"/>
  <c r="G12" i="321"/>
  <c r="F12" i="321"/>
  <c r="J11" i="321"/>
  <c r="I8" i="321"/>
  <c r="B4" i="321"/>
  <c r="J91" i="320"/>
  <c r="I91" i="320"/>
  <c r="G91" i="320"/>
  <c r="F91" i="320"/>
  <c r="F51" i="320"/>
  <c r="F40" i="320"/>
  <c r="F19" i="320"/>
  <c r="J14" i="320"/>
  <c r="G14" i="320"/>
  <c r="F14" i="320"/>
  <c r="J13" i="320"/>
  <c r="I13" i="320"/>
  <c r="G13" i="320"/>
  <c r="F13" i="320"/>
  <c r="I11" i="320"/>
  <c r="G11" i="320"/>
  <c r="F11" i="320"/>
  <c r="G10" i="320"/>
  <c r="J8" i="320"/>
  <c r="G8" i="320"/>
  <c r="F8" i="320"/>
  <c r="J7" i="320"/>
  <c r="I7" i="320"/>
  <c r="G7" i="320"/>
  <c r="F7" i="320"/>
  <c r="B4" i="320"/>
  <c r="G95" i="319"/>
  <c r="F41" i="319"/>
  <c r="F20" i="319"/>
  <c r="I12" i="319"/>
  <c r="J9" i="319"/>
  <c r="I9" i="319"/>
  <c r="G9" i="319"/>
  <c r="F9" i="319"/>
  <c r="B4" i="319"/>
  <c r="J98" i="318"/>
  <c r="I98" i="318"/>
  <c r="G98" i="318"/>
  <c r="F98" i="318"/>
  <c r="J95" i="318"/>
  <c r="G95" i="318"/>
  <c r="F95" i="318"/>
  <c r="G92" i="318"/>
  <c r="F52" i="318"/>
  <c r="F41" i="318"/>
  <c r="J12" i="318"/>
  <c r="I12" i="318"/>
  <c r="G12" i="318"/>
  <c r="F12" i="318"/>
  <c r="J11" i="318"/>
  <c r="I11" i="318"/>
  <c r="G11" i="318"/>
  <c r="F11" i="318"/>
  <c r="J9" i="318"/>
  <c r="I9" i="318"/>
  <c r="G9" i="318"/>
  <c r="F9" i="318"/>
  <c r="I8" i="318"/>
  <c r="G8" i="318"/>
  <c r="B4" i="318"/>
  <c r="I98" i="317"/>
  <c r="G98" i="317"/>
  <c r="F98" i="317"/>
  <c r="J95" i="317"/>
  <c r="I95" i="317"/>
  <c r="G95" i="317"/>
  <c r="F95" i="317"/>
  <c r="F41" i="317"/>
  <c r="F20" i="317"/>
  <c r="J12" i="317"/>
  <c r="I12" i="317"/>
  <c r="G12" i="317"/>
  <c r="F12" i="317"/>
  <c r="G11" i="317"/>
  <c r="G9" i="317"/>
  <c r="F8" i="317"/>
  <c r="B4" i="317"/>
  <c r="G96" i="316"/>
  <c r="F41" i="316"/>
  <c r="F20" i="316"/>
  <c r="J12" i="316"/>
  <c r="G12" i="316"/>
  <c r="F12" i="316"/>
  <c r="J11" i="316"/>
  <c r="I11" i="316"/>
  <c r="G11" i="316"/>
  <c r="F11" i="316"/>
  <c r="I9" i="316"/>
  <c r="G9" i="316"/>
  <c r="F9" i="316"/>
  <c r="G8" i="316"/>
  <c r="B4" i="316"/>
  <c r="F128" i="315"/>
  <c r="F117" i="315"/>
  <c r="F21" i="315"/>
  <c r="G13" i="315"/>
  <c r="I12" i="315"/>
  <c r="J10" i="315"/>
  <c r="I10" i="315"/>
  <c r="G10" i="315"/>
  <c r="F10" i="315"/>
  <c r="J9" i="315"/>
  <c r="I9" i="315"/>
  <c r="G9" i="315"/>
  <c r="F9" i="315"/>
  <c r="B4" i="315"/>
  <c r="I125" i="314"/>
  <c r="F82" i="314"/>
  <c r="F71" i="314"/>
  <c r="F20" i="314"/>
  <c r="J12" i="314"/>
  <c r="I12" i="314"/>
  <c r="G12" i="314"/>
  <c r="F12" i="314"/>
  <c r="G11" i="314"/>
  <c r="J8" i="314"/>
  <c r="I8" i="314"/>
  <c r="G8" i="314"/>
  <c r="F8" i="314"/>
  <c r="B4" i="314"/>
  <c r="G95" i="313"/>
  <c r="J92" i="313"/>
  <c r="I92" i="313"/>
  <c r="G92" i="313"/>
  <c r="F92" i="313"/>
  <c r="F52" i="313"/>
  <c r="F41" i="313"/>
  <c r="F20" i="313"/>
  <c r="G12" i="313"/>
  <c r="I11" i="313"/>
  <c r="J9" i="313"/>
  <c r="I9" i="313"/>
  <c r="G9" i="313"/>
  <c r="F9" i="313"/>
  <c r="J8" i="313"/>
  <c r="I8" i="313"/>
  <c r="G8" i="313"/>
  <c r="F8" i="313"/>
  <c r="B4" i="313"/>
  <c r="I95" i="312"/>
  <c r="F52" i="312"/>
  <c r="F41" i="312"/>
  <c r="F20" i="312"/>
  <c r="I12" i="312"/>
  <c r="J11" i="312"/>
  <c r="I11" i="312"/>
  <c r="G11" i="312"/>
  <c r="F11" i="312"/>
  <c r="J9" i="312"/>
  <c r="I9" i="312"/>
  <c r="G9" i="312"/>
  <c r="F9" i="312"/>
  <c r="G8" i="312"/>
  <c r="B4" i="312"/>
  <c r="G94" i="311"/>
  <c r="F55" i="311"/>
  <c r="F44" i="311"/>
  <c r="F23" i="311"/>
  <c r="J12" i="311"/>
  <c r="I12" i="311"/>
  <c r="G12" i="311"/>
  <c r="F12" i="311"/>
  <c r="J11" i="311"/>
  <c r="I11" i="311"/>
  <c r="G11" i="311"/>
  <c r="F11" i="311"/>
  <c r="G9" i="311"/>
  <c r="B4" i="311"/>
  <c r="G98" i="310"/>
  <c r="J95" i="310"/>
  <c r="I95" i="310"/>
  <c r="G95" i="310"/>
  <c r="F95" i="310"/>
  <c r="J92" i="310"/>
  <c r="I92" i="310"/>
  <c r="G92" i="310"/>
  <c r="F92" i="310"/>
  <c r="F52" i="310"/>
  <c r="F41" i="310"/>
  <c r="F20" i="310"/>
  <c r="J12" i="310"/>
  <c r="I12" i="310"/>
  <c r="G12" i="310"/>
  <c r="F12" i="310"/>
  <c r="G11" i="310"/>
  <c r="J8" i="310"/>
  <c r="I8" i="310"/>
  <c r="G8" i="310"/>
  <c r="F8" i="310"/>
  <c r="B4" i="310"/>
  <c r="I100" i="309"/>
  <c r="F41" i="309"/>
  <c r="F20" i="309"/>
  <c r="J12" i="309"/>
  <c r="I12" i="309"/>
  <c r="G12" i="309"/>
  <c r="F12" i="309"/>
  <c r="J11" i="309"/>
  <c r="I11" i="309"/>
  <c r="G11" i="309"/>
  <c r="F11" i="309"/>
  <c r="G9" i="309"/>
  <c r="I8" i="309"/>
  <c r="B4" i="309"/>
  <c r="J95" i="308"/>
  <c r="I95" i="308"/>
  <c r="G95" i="308"/>
  <c r="F95" i="308"/>
  <c r="J92" i="308"/>
  <c r="I92" i="308"/>
  <c r="G92" i="308"/>
  <c r="F92" i="308"/>
  <c r="F52" i="308"/>
  <c r="F41" i="308"/>
  <c r="F20" i="308"/>
  <c r="J12" i="308"/>
  <c r="I12" i="308"/>
  <c r="G12" i="308"/>
  <c r="F12" i="308"/>
  <c r="G11" i="308"/>
  <c r="J8" i="308"/>
  <c r="I8" i="308"/>
  <c r="G8" i="308"/>
  <c r="F8" i="308"/>
  <c r="B4" i="308"/>
  <c r="F52" i="307"/>
  <c r="F41" i="307"/>
  <c r="F20" i="307"/>
  <c r="B4" i="307"/>
  <c r="J98" i="306"/>
  <c r="I98" i="306"/>
  <c r="G98" i="306"/>
  <c r="F98" i="306"/>
  <c r="I95" i="306"/>
  <c r="F52" i="306"/>
  <c r="F41" i="306"/>
  <c r="I12" i="306"/>
  <c r="J11" i="306"/>
  <c r="I11" i="306"/>
  <c r="G11" i="306"/>
  <c r="F11" i="306"/>
  <c r="J9" i="306"/>
  <c r="I9" i="306"/>
  <c r="G9" i="306"/>
  <c r="F9" i="306"/>
  <c r="G8" i="306"/>
  <c r="B4" i="306"/>
  <c r="F53" i="305"/>
  <c r="F21" i="305"/>
  <c r="J13" i="305"/>
  <c r="I13" i="305"/>
  <c r="G13" i="305"/>
  <c r="F13" i="305"/>
  <c r="G12" i="305"/>
  <c r="I10" i="305"/>
  <c r="J9" i="305"/>
  <c r="I9" i="305"/>
  <c r="G9" i="305"/>
  <c r="F9" i="305"/>
  <c r="B4" i="305"/>
  <c r="G95" i="304"/>
  <c r="J92" i="304"/>
  <c r="I92" i="304"/>
  <c r="G92" i="304"/>
  <c r="F92" i="304"/>
  <c r="F52" i="304"/>
  <c r="F41" i="304"/>
  <c r="F20" i="304"/>
  <c r="G12" i="304"/>
  <c r="J9" i="304"/>
  <c r="I9" i="304"/>
  <c r="G9" i="304"/>
  <c r="F9" i="304"/>
  <c r="J8" i="304"/>
  <c r="I8" i="304"/>
  <c r="G8" i="304"/>
  <c r="F8" i="304"/>
  <c r="B4" i="304"/>
  <c r="J108" i="303"/>
  <c r="I108" i="303"/>
  <c r="G108" i="303"/>
  <c r="F108" i="303"/>
  <c r="G102" i="303"/>
  <c r="F62" i="303"/>
  <c r="F51" i="303"/>
  <c r="F20" i="303"/>
  <c r="J12" i="303"/>
  <c r="I12" i="303"/>
  <c r="G12" i="303"/>
  <c r="F12" i="303"/>
  <c r="G11" i="303"/>
  <c r="I9" i="303"/>
  <c r="J8" i="303"/>
  <c r="I8" i="303"/>
  <c r="G8" i="303"/>
  <c r="F8" i="303"/>
  <c r="B4" i="303"/>
  <c r="F53" i="302"/>
  <c r="F21" i="302"/>
  <c r="J13" i="302"/>
  <c r="I13" i="302"/>
  <c r="G13" i="302"/>
  <c r="F13" i="302"/>
  <c r="G12" i="302"/>
  <c r="I10" i="302"/>
  <c r="J9" i="302"/>
  <c r="I9" i="302"/>
  <c r="G9" i="302"/>
  <c r="F9" i="302"/>
  <c r="B4" i="302"/>
  <c r="G95" i="301"/>
  <c r="J92" i="301"/>
  <c r="I92" i="301"/>
  <c r="G92" i="301"/>
  <c r="F92" i="301"/>
  <c r="F52" i="301"/>
  <c r="F41" i="301"/>
  <c r="F20" i="301"/>
  <c r="G12" i="301"/>
  <c r="I11" i="301"/>
  <c r="J9" i="301"/>
  <c r="I9" i="301"/>
  <c r="G9" i="301"/>
  <c r="F9" i="301"/>
  <c r="J8" i="301"/>
  <c r="I8" i="301"/>
  <c r="G8" i="301"/>
  <c r="F8" i="301"/>
  <c r="B4" i="301"/>
  <c r="J100" i="300"/>
  <c r="I100" i="300"/>
  <c r="G100" i="300"/>
  <c r="F100" i="300"/>
  <c r="J96" i="300"/>
  <c r="I96" i="300"/>
  <c r="G96" i="300"/>
  <c r="F96" i="300"/>
  <c r="J92" i="300"/>
  <c r="I92" i="300"/>
  <c r="G92" i="300"/>
  <c r="F92" i="300"/>
  <c r="F52" i="300"/>
  <c r="F20" i="300"/>
  <c r="J12" i="300"/>
  <c r="I12" i="300"/>
  <c r="G12" i="300"/>
  <c r="F12" i="300"/>
  <c r="J8" i="300"/>
  <c r="I8" i="300"/>
  <c r="G8" i="300"/>
  <c r="F8" i="300"/>
  <c r="B4" i="300"/>
  <c r="F62" i="299"/>
  <c r="F21" i="299"/>
  <c r="J12" i="299"/>
  <c r="I12" i="299"/>
  <c r="G12" i="299"/>
  <c r="F12" i="299"/>
  <c r="J10" i="299"/>
  <c r="I10" i="299"/>
  <c r="G10" i="299"/>
  <c r="F10" i="299"/>
  <c r="B4" i="299"/>
  <c r="J97" i="298"/>
  <c r="I97" i="298"/>
  <c r="G97" i="298"/>
  <c r="F97" i="298"/>
  <c r="J94" i="298"/>
  <c r="I94" i="298"/>
  <c r="G94" i="298"/>
  <c r="F94" i="298"/>
  <c r="F40" i="298"/>
  <c r="F20" i="298"/>
  <c r="I12" i="298"/>
  <c r="J11" i="298"/>
  <c r="I11" i="298"/>
  <c r="G11" i="298"/>
  <c r="F11" i="298"/>
  <c r="J9" i="298"/>
  <c r="I9" i="298"/>
  <c r="G9" i="298"/>
  <c r="F9" i="298"/>
  <c r="G8" i="298"/>
  <c r="B4" i="298"/>
  <c r="J95" i="297"/>
  <c r="I95" i="297"/>
  <c r="G95" i="297"/>
  <c r="F95" i="297"/>
  <c r="I92" i="297"/>
  <c r="F41" i="297"/>
  <c r="J12" i="297"/>
  <c r="I12" i="297"/>
  <c r="G12" i="297"/>
  <c r="F12" i="297"/>
  <c r="J11" i="297"/>
  <c r="I11" i="297"/>
  <c r="G11" i="297"/>
  <c r="F11" i="297"/>
  <c r="B4" i="297"/>
  <c r="J95" i="296"/>
  <c r="I95" i="296"/>
  <c r="G95" i="296"/>
  <c r="F95" i="296"/>
  <c r="J92" i="296"/>
  <c r="I92" i="296"/>
  <c r="G92" i="296"/>
  <c r="F92" i="296"/>
  <c r="F52" i="296"/>
  <c r="F41" i="296"/>
  <c r="F20" i="296"/>
  <c r="J12" i="296"/>
  <c r="I12" i="296"/>
  <c r="G12" i="296"/>
  <c r="F12" i="296"/>
  <c r="G11" i="296"/>
  <c r="J8" i="296"/>
  <c r="I8" i="296"/>
  <c r="G8" i="296"/>
  <c r="F8" i="296"/>
  <c r="B4" i="296"/>
  <c r="G95" i="295"/>
  <c r="J92" i="295"/>
  <c r="I92" i="295"/>
  <c r="G92" i="295"/>
  <c r="F92" i="295"/>
  <c r="F52" i="295"/>
  <c r="F41" i="295"/>
  <c r="F20" i="295"/>
  <c r="G12" i="295"/>
  <c r="J9" i="295"/>
  <c r="I9" i="295"/>
  <c r="G9" i="295"/>
  <c r="F9" i="295"/>
  <c r="J8" i="295"/>
  <c r="I8" i="295"/>
  <c r="G8" i="295"/>
  <c r="F8" i="295"/>
  <c r="B4" i="295"/>
  <c r="J98" i="294"/>
  <c r="I98" i="294"/>
  <c r="G98" i="294"/>
  <c r="F98" i="294"/>
  <c r="G92" i="294"/>
  <c r="F52" i="294"/>
  <c r="F41" i="294"/>
  <c r="F20" i="294"/>
  <c r="I12" i="294"/>
  <c r="J11" i="294"/>
  <c r="I11" i="294"/>
  <c r="G11" i="294"/>
  <c r="F11" i="294"/>
  <c r="J9" i="294"/>
  <c r="I9" i="294"/>
  <c r="G9" i="294"/>
  <c r="F9" i="294"/>
  <c r="G8" i="294"/>
  <c r="B4" i="294"/>
  <c r="J95" i="293"/>
  <c r="I95" i="293"/>
  <c r="G95" i="293"/>
  <c r="F95" i="293"/>
  <c r="I92" i="293"/>
  <c r="F41" i="293"/>
  <c r="J12" i="293"/>
  <c r="I12" i="293"/>
  <c r="G12" i="293"/>
  <c r="F12" i="293"/>
  <c r="J11" i="293"/>
  <c r="I11" i="293"/>
  <c r="G11" i="293"/>
  <c r="F11" i="293"/>
  <c r="I8" i="293"/>
  <c r="B4" i="293"/>
  <c r="G98" i="292"/>
  <c r="J95" i="292"/>
  <c r="I95" i="292"/>
  <c r="G95" i="292"/>
  <c r="F95" i="292"/>
  <c r="J92" i="292"/>
  <c r="I92" i="292"/>
  <c r="G92" i="292"/>
  <c r="F92" i="292"/>
  <c r="F52" i="292"/>
  <c r="F20" i="292"/>
  <c r="J12" i="292"/>
  <c r="I12" i="292"/>
  <c r="G12" i="292"/>
  <c r="F12" i="292"/>
  <c r="I9" i="292"/>
  <c r="J8" i="292"/>
  <c r="I8" i="292"/>
  <c r="G8" i="292"/>
  <c r="F8" i="292"/>
  <c r="B4" i="292"/>
  <c r="G95" i="291"/>
  <c r="J92" i="291"/>
  <c r="I92" i="291"/>
  <c r="G92" i="291"/>
  <c r="F92" i="291"/>
  <c r="F52" i="291"/>
  <c r="F41" i="291"/>
  <c r="F20" i="291"/>
  <c r="G12" i="291"/>
  <c r="I11" i="291"/>
  <c r="J9" i="291"/>
  <c r="I9" i="291"/>
  <c r="G9" i="291"/>
  <c r="F9" i="291"/>
  <c r="J8" i="291"/>
  <c r="I8" i="291"/>
  <c r="G8" i="291"/>
  <c r="F8" i="291"/>
  <c r="B4" i="291"/>
  <c r="I95" i="290"/>
  <c r="F52" i="290"/>
  <c r="F41" i="290"/>
  <c r="I12" i="290"/>
  <c r="J11" i="290"/>
  <c r="I11" i="290"/>
  <c r="G11" i="290"/>
  <c r="F11" i="290"/>
  <c r="J9" i="290"/>
  <c r="I9" i="290"/>
  <c r="G9" i="290"/>
  <c r="F9" i="290"/>
  <c r="G8" i="290"/>
  <c r="B4" i="290"/>
  <c r="J98" i="289"/>
  <c r="I98" i="289"/>
  <c r="G98" i="289"/>
  <c r="F98" i="289"/>
  <c r="J95" i="289"/>
  <c r="I95" i="289"/>
  <c r="G95" i="289"/>
  <c r="F95" i="289"/>
  <c r="I92" i="289"/>
  <c r="F41" i="289"/>
  <c r="J12" i="289"/>
  <c r="I12" i="289"/>
  <c r="G12" i="289"/>
  <c r="F12" i="289"/>
  <c r="J11" i="289"/>
  <c r="I11" i="289"/>
  <c r="G11" i="289"/>
  <c r="F11" i="289"/>
  <c r="I8" i="289"/>
  <c r="B4" i="289"/>
  <c r="G98" i="288"/>
  <c r="J95" i="288"/>
  <c r="I95" i="288"/>
  <c r="G95" i="288"/>
  <c r="F95" i="288"/>
  <c r="J92" i="288"/>
  <c r="I92" i="288"/>
  <c r="G92" i="288"/>
  <c r="F92" i="288"/>
  <c r="F52" i="288"/>
  <c r="F20" i="288"/>
  <c r="J12" i="288"/>
  <c r="I12" i="288"/>
  <c r="G12" i="288"/>
  <c r="F12" i="288"/>
  <c r="I9" i="288"/>
  <c r="J8" i="288"/>
  <c r="I8" i="288"/>
  <c r="G8" i="288"/>
  <c r="F8" i="288"/>
  <c r="B4" i="288"/>
  <c r="I98" i="287"/>
  <c r="G95" i="287"/>
  <c r="J92" i="287"/>
  <c r="I92" i="287"/>
  <c r="G92" i="287"/>
  <c r="F92" i="287"/>
  <c r="F52" i="287"/>
  <c r="F41" i="287"/>
  <c r="F20" i="287"/>
  <c r="G12" i="287"/>
  <c r="J9" i="287"/>
  <c r="I9" i="287"/>
  <c r="G9" i="287"/>
  <c r="F9" i="287"/>
  <c r="J8" i="287"/>
  <c r="I8" i="287"/>
  <c r="G8" i="287"/>
  <c r="F8" i="287"/>
  <c r="B4" i="287"/>
  <c r="G102" i="286"/>
  <c r="F51" i="286"/>
  <c r="F20" i="286"/>
  <c r="J12" i="286"/>
  <c r="I12" i="286"/>
  <c r="G12" i="286"/>
  <c r="F12" i="286"/>
  <c r="I9" i="286"/>
  <c r="J8" i="286"/>
  <c r="I8" i="286"/>
  <c r="G8" i="286"/>
  <c r="F8" i="286"/>
  <c r="B4" i="286"/>
  <c r="I98" i="285"/>
  <c r="G95" i="285"/>
  <c r="J92" i="285"/>
  <c r="I92" i="285"/>
  <c r="G92" i="285"/>
  <c r="F92" i="285"/>
  <c r="F52" i="285"/>
  <c r="F41" i="285"/>
  <c r="F20" i="285"/>
  <c r="G12" i="285"/>
  <c r="J9" i="285"/>
  <c r="I9" i="285"/>
  <c r="G9" i="285"/>
  <c r="F9" i="285"/>
  <c r="J8" i="285"/>
  <c r="I8" i="285"/>
  <c r="G8" i="285"/>
  <c r="F8" i="285"/>
  <c r="B4" i="285"/>
  <c r="G92" i="284"/>
  <c r="F41" i="284"/>
  <c r="F20" i="284"/>
  <c r="J11" i="284"/>
  <c r="I11" i="284"/>
  <c r="G11" i="284"/>
  <c r="F11" i="284"/>
  <c r="J9" i="284"/>
  <c r="I9" i="284"/>
  <c r="G9" i="284"/>
  <c r="F9" i="284"/>
  <c r="B4" i="284"/>
  <c r="J98" i="283"/>
  <c r="I98" i="283"/>
  <c r="G98" i="283"/>
  <c r="F98" i="283"/>
  <c r="J95" i="283"/>
  <c r="I95" i="283"/>
  <c r="G95" i="283"/>
  <c r="F95" i="283"/>
  <c r="F20" i="283"/>
  <c r="J12" i="283"/>
  <c r="I12" i="283"/>
  <c r="G12" i="283"/>
  <c r="F12" i="283"/>
  <c r="J11" i="283"/>
  <c r="I11" i="283"/>
  <c r="G11" i="283"/>
  <c r="F11" i="283"/>
  <c r="G9" i="283"/>
  <c r="B4" i="283"/>
  <c r="F52" i="282"/>
  <c r="F41" i="282"/>
  <c r="F20" i="282"/>
  <c r="B4" i="282"/>
  <c r="F52" i="281"/>
  <c r="F41" i="281"/>
  <c r="F20" i="281"/>
  <c r="B4" i="281"/>
  <c r="J98" i="280"/>
  <c r="I98" i="280"/>
  <c r="G98" i="280"/>
  <c r="F98" i="280"/>
  <c r="I95" i="280"/>
  <c r="G92" i="280"/>
  <c r="F52" i="280"/>
  <c r="F41" i="280"/>
  <c r="I12" i="280"/>
  <c r="J11" i="280"/>
  <c r="I11" i="280"/>
  <c r="G11" i="280"/>
  <c r="F11" i="280"/>
  <c r="J9" i="280"/>
  <c r="I9" i="280"/>
  <c r="G9" i="280"/>
  <c r="F9" i="280"/>
  <c r="G8" i="280"/>
  <c r="A5" i="279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4" i="279"/>
  <c r="G8" i="283" l="1"/>
  <c r="J8" i="283"/>
  <c r="F8" i="283"/>
  <c r="J92" i="290"/>
  <c r="F92" i="290"/>
  <c r="I92" i="290"/>
  <c r="G95" i="294"/>
  <c r="J95" i="294"/>
  <c r="F95" i="294"/>
  <c r="G11" i="295"/>
  <c r="J11" i="295"/>
  <c r="F11" i="295"/>
  <c r="J9" i="297"/>
  <c r="F9" i="297"/>
  <c r="I9" i="297"/>
  <c r="J9" i="299"/>
  <c r="F9" i="299"/>
  <c r="I9" i="299"/>
  <c r="G105" i="303"/>
  <c r="J105" i="303"/>
  <c r="F105" i="303"/>
  <c r="G11" i="304"/>
  <c r="J11" i="304"/>
  <c r="F11" i="304"/>
  <c r="J92" i="306"/>
  <c r="F92" i="306"/>
  <c r="I92" i="306"/>
  <c r="G9" i="308"/>
  <c r="J9" i="308"/>
  <c r="F9" i="308"/>
  <c r="G9" i="310"/>
  <c r="J9" i="310"/>
  <c r="F9" i="310"/>
  <c r="G8" i="311"/>
  <c r="J8" i="311"/>
  <c r="F8" i="311"/>
  <c r="J122" i="314"/>
  <c r="F122" i="314"/>
  <c r="I122" i="314"/>
  <c r="J100" i="316"/>
  <c r="F100" i="316"/>
  <c r="G100" i="316"/>
  <c r="G13" i="328"/>
  <c r="J13" i="328"/>
  <c r="F13" i="328"/>
  <c r="G11" i="331"/>
  <c r="J11" i="331"/>
  <c r="F11" i="331"/>
  <c r="I11" i="331"/>
  <c r="J12" i="334"/>
  <c r="F12" i="334"/>
  <c r="I12" i="334"/>
  <c r="G12" i="334"/>
  <c r="J8" i="280"/>
  <c r="F8" i="280"/>
  <c r="I8" i="280"/>
  <c r="F20" i="280"/>
  <c r="J92" i="280"/>
  <c r="F92" i="280"/>
  <c r="I92" i="280"/>
  <c r="I8" i="283"/>
  <c r="F41" i="283"/>
  <c r="J12" i="285"/>
  <c r="F12" i="285"/>
  <c r="I12" i="285"/>
  <c r="J95" i="285"/>
  <c r="F95" i="285"/>
  <c r="I95" i="285"/>
  <c r="G9" i="286"/>
  <c r="J9" i="286"/>
  <c r="F9" i="286"/>
  <c r="J12" i="287"/>
  <c r="F12" i="287"/>
  <c r="I12" i="287"/>
  <c r="J95" i="287"/>
  <c r="F95" i="287"/>
  <c r="I95" i="287"/>
  <c r="G9" i="288"/>
  <c r="J9" i="288"/>
  <c r="F9" i="288"/>
  <c r="G8" i="289"/>
  <c r="J8" i="289"/>
  <c r="F8" i="289"/>
  <c r="J8" i="290"/>
  <c r="F8" i="290"/>
  <c r="I8" i="290"/>
  <c r="F20" i="290"/>
  <c r="G9" i="292"/>
  <c r="J9" i="292"/>
  <c r="F9" i="292"/>
  <c r="G8" i="293"/>
  <c r="J8" i="293"/>
  <c r="F8" i="293"/>
  <c r="J92" i="294"/>
  <c r="F92" i="294"/>
  <c r="I92" i="294"/>
  <c r="I95" i="294"/>
  <c r="I11" i="295"/>
  <c r="J11" i="296"/>
  <c r="F11" i="296"/>
  <c r="I11" i="296"/>
  <c r="G8" i="297"/>
  <c r="J8" i="297"/>
  <c r="F8" i="297"/>
  <c r="G9" i="300"/>
  <c r="J9" i="300"/>
  <c r="F9" i="300"/>
  <c r="F42" i="302"/>
  <c r="J102" i="303"/>
  <c r="F102" i="303"/>
  <c r="I102" i="303"/>
  <c r="I105" i="303"/>
  <c r="I11" i="304"/>
  <c r="F42" i="305"/>
  <c r="J8" i="306"/>
  <c r="F8" i="306"/>
  <c r="I8" i="306"/>
  <c r="F20" i="306"/>
  <c r="I9" i="308"/>
  <c r="G92" i="309"/>
  <c r="J92" i="309"/>
  <c r="F92" i="309"/>
  <c r="F52" i="309"/>
  <c r="I9" i="310"/>
  <c r="J98" i="310"/>
  <c r="F98" i="310"/>
  <c r="I98" i="310"/>
  <c r="I8" i="311"/>
  <c r="J8" i="312"/>
  <c r="F8" i="312"/>
  <c r="I8" i="312"/>
  <c r="G98" i="313"/>
  <c r="J98" i="313"/>
  <c r="F98" i="313"/>
  <c r="J11" i="314"/>
  <c r="F11" i="314"/>
  <c r="I11" i="314"/>
  <c r="I100" i="316"/>
  <c r="G8" i="317"/>
  <c r="J8" i="317"/>
  <c r="I8" i="317"/>
  <c r="I11" i="317"/>
  <c r="F11" i="317"/>
  <c r="J11" i="317"/>
  <c r="G92" i="317"/>
  <c r="F92" i="317"/>
  <c r="F52" i="317"/>
  <c r="J92" i="317"/>
  <c r="G11" i="319"/>
  <c r="F11" i="319"/>
  <c r="J11" i="319"/>
  <c r="I94" i="320"/>
  <c r="G94" i="320"/>
  <c r="F94" i="320"/>
  <c r="I91" i="322"/>
  <c r="F91" i="322"/>
  <c r="J91" i="322"/>
  <c r="G98" i="323"/>
  <c r="J98" i="323"/>
  <c r="F98" i="323"/>
  <c r="G9" i="324"/>
  <c r="J9" i="324"/>
  <c r="F9" i="324"/>
  <c r="I13" i="328"/>
  <c r="J8" i="330"/>
  <c r="F8" i="330"/>
  <c r="I8" i="330"/>
  <c r="G8" i="330"/>
  <c r="J12" i="331"/>
  <c r="F12" i="331"/>
  <c r="I12" i="331"/>
  <c r="G12" i="331"/>
  <c r="J99" i="353"/>
  <c r="F99" i="353"/>
  <c r="I99" i="353"/>
  <c r="G99" i="353"/>
  <c r="J102" i="355"/>
  <c r="F102" i="355"/>
  <c r="I102" i="355"/>
  <c r="G102" i="355"/>
  <c r="J8" i="366"/>
  <c r="F8" i="366"/>
  <c r="I8" i="366"/>
  <c r="G8" i="366"/>
  <c r="G11" i="367"/>
  <c r="J11" i="367"/>
  <c r="F11" i="367"/>
  <c r="I11" i="367"/>
  <c r="G98" i="367"/>
  <c r="J98" i="367"/>
  <c r="F98" i="367"/>
  <c r="I98" i="370"/>
  <c r="G98" i="370"/>
  <c r="F98" i="370"/>
  <c r="J98" i="370"/>
  <c r="G12" i="374"/>
  <c r="J12" i="374"/>
  <c r="F12" i="374"/>
  <c r="I12" i="374"/>
  <c r="J12" i="380"/>
  <c r="F12" i="380"/>
  <c r="I12" i="380"/>
  <c r="G12" i="380"/>
  <c r="G95" i="280"/>
  <c r="F95" i="280"/>
  <c r="J95" i="280"/>
  <c r="J11" i="286"/>
  <c r="F11" i="286"/>
  <c r="I11" i="286"/>
  <c r="G98" i="287"/>
  <c r="J98" i="287"/>
  <c r="F98" i="287"/>
  <c r="J8" i="294"/>
  <c r="F8" i="294"/>
  <c r="I8" i="294"/>
  <c r="G9" i="296"/>
  <c r="J9" i="296"/>
  <c r="F9" i="296"/>
  <c r="I8" i="297"/>
  <c r="J8" i="298"/>
  <c r="F8" i="298"/>
  <c r="I8" i="298"/>
  <c r="G91" i="298"/>
  <c r="J91" i="298"/>
  <c r="F91" i="298"/>
  <c r="F51" i="298"/>
  <c r="G13" i="299"/>
  <c r="J13" i="299"/>
  <c r="F13" i="299"/>
  <c r="I9" i="300"/>
  <c r="G98" i="301"/>
  <c r="J98" i="301"/>
  <c r="F98" i="301"/>
  <c r="J12" i="302"/>
  <c r="F12" i="302"/>
  <c r="I12" i="302"/>
  <c r="J11" i="303"/>
  <c r="F11" i="303"/>
  <c r="I11" i="303"/>
  <c r="G98" i="304"/>
  <c r="J98" i="304"/>
  <c r="F98" i="304"/>
  <c r="J12" i="305"/>
  <c r="F12" i="305"/>
  <c r="I12" i="305"/>
  <c r="J9" i="309"/>
  <c r="F9" i="309"/>
  <c r="I9" i="309"/>
  <c r="I92" i="309"/>
  <c r="G96" i="309"/>
  <c r="J96" i="309"/>
  <c r="F96" i="309"/>
  <c r="G97" i="311"/>
  <c r="J97" i="311"/>
  <c r="F97" i="311"/>
  <c r="J12" i="313"/>
  <c r="F12" i="313"/>
  <c r="I12" i="313"/>
  <c r="J95" i="313"/>
  <c r="F95" i="313"/>
  <c r="I95" i="313"/>
  <c r="I98" i="313"/>
  <c r="G9" i="314"/>
  <c r="J9" i="314"/>
  <c r="F9" i="314"/>
  <c r="J13" i="315"/>
  <c r="F13" i="315"/>
  <c r="I13" i="315"/>
  <c r="J92" i="316"/>
  <c r="F92" i="316"/>
  <c r="G92" i="316"/>
  <c r="I92" i="317"/>
  <c r="I8" i="319"/>
  <c r="G8" i="319"/>
  <c r="F8" i="319"/>
  <c r="I11" i="319"/>
  <c r="I92" i="319"/>
  <c r="G92" i="319"/>
  <c r="F92" i="319"/>
  <c r="F52" i="319"/>
  <c r="J94" i="320"/>
  <c r="J9" i="321"/>
  <c r="F9" i="321"/>
  <c r="G9" i="321"/>
  <c r="J95" i="323"/>
  <c r="F95" i="323"/>
  <c r="I95" i="323"/>
  <c r="I98" i="323"/>
  <c r="I9" i="324"/>
  <c r="G8" i="325"/>
  <c r="J8" i="325"/>
  <c r="F8" i="325"/>
  <c r="I8" i="325"/>
  <c r="J92" i="326"/>
  <c r="F92" i="326"/>
  <c r="I92" i="326"/>
  <c r="G92" i="326"/>
  <c r="J12" i="327"/>
  <c r="F12" i="327"/>
  <c r="I12" i="327"/>
  <c r="G102" i="331"/>
  <c r="J102" i="331"/>
  <c r="F102" i="331"/>
  <c r="I102" i="331"/>
  <c r="J10" i="336"/>
  <c r="F10" i="336"/>
  <c r="I10" i="336"/>
  <c r="G10" i="336"/>
  <c r="G105" i="345"/>
  <c r="J105" i="345"/>
  <c r="F105" i="345"/>
  <c r="I105" i="345"/>
  <c r="J12" i="346"/>
  <c r="F12" i="346"/>
  <c r="I12" i="346"/>
  <c r="G12" i="346"/>
  <c r="F62" i="355"/>
  <c r="J11" i="361"/>
  <c r="F11" i="361"/>
  <c r="I11" i="361"/>
  <c r="G11" i="361"/>
  <c r="J12" i="367"/>
  <c r="F12" i="367"/>
  <c r="I12" i="367"/>
  <c r="G12" i="367"/>
  <c r="J95" i="367"/>
  <c r="F95" i="367"/>
  <c r="I95" i="367"/>
  <c r="I98" i="367"/>
  <c r="I9" i="371"/>
  <c r="F9" i="371"/>
  <c r="J9" i="371"/>
  <c r="G9" i="371"/>
  <c r="J8" i="284"/>
  <c r="F8" i="284"/>
  <c r="I8" i="284"/>
  <c r="G98" i="285"/>
  <c r="J98" i="285"/>
  <c r="F98" i="285"/>
  <c r="J11" i="288"/>
  <c r="F11" i="288"/>
  <c r="I11" i="288"/>
  <c r="J9" i="289"/>
  <c r="F9" i="289"/>
  <c r="I9" i="289"/>
  <c r="J11" i="292"/>
  <c r="F11" i="292"/>
  <c r="I11" i="292"/>
  <c r="J9" i="293"/>
  <c r="F9" i="293"/>
  <c r="I9" i="293"/>
  <c r="G12" i="294"/>
  <c r="J12" i="294"/>
  <c r="F12" i="294"/>
  <c r="G12" i="298"/>
  <c r="J12" i="298"/>
  <c r="F12" i="298"/>
  <c r="J11" i="300"/>
  <c r="F11" i="300"/>
  <c r="I11" i="300"/>
  <c r="G11" i="301"/>
  <c r="J11" i="301"/>
  <c r="F11" i="301"/>
  <c r="J92" i="312"/>
  <c r="F92" i="312"/>
  <c r="I92" i="312"/>
  <c r="G8" i="321"/>
  <c r="F8" i="321"/>
  <c r="J8" i="321"/>
  <c r="I11" i="321"/>
  <c r="G11" i="321"/>
  <c r="F11" i="321"/>
  <c r="J8" i="326"/>
  <c r="F8" i="326"/>
  <c r="I8" i="326"/>
  <c r="G92" i="283"/>
  <c r="J92" i="283"/>
  <c r="F92" i="283"/>
  <c r="F52" i="283"/>
  <c r="G12" i="284"/>
  <c r="J12" i="284"/>
  <c r="F12" i="284"/>
  <c r="G95" i="284"/>
  <c r="J95" i="284"/>
  <c r="F95" i="284"/>
  <c r="G11" i="285"/>
  <c r="J11" i="285"/>
  <c r="F11" i="285"/>
  <c r="G105" i="286"/>
  <c r="J105" i="286"/>
  <c r="F105" i="286"/>
  <c r="G11" i="287"/>
  <c r="J11" i="287"/>
  <c r="F11" i="287"/>
  <c r="J98" i="288"/>
  <c r="F98" i="288"/>
  <c r="I98" i="288"/>
  <c r="J12" i="291"/>
  <c r="F12" i="291"/>
  <c r="I12" i="291"/>
  <c r="J95" i="291"/>
  <c r="F95" i="291"/>
  <c r="I95" i="291"/>
  <c r="J98" i="292"/>
  <c r="F98" i="292"/>
  <c r="I98" i="292"/>
  <c r="G12" i="280"/>
  <c r="J12" i="280"/>
  <c r="F12" i="280"/>
  <c r="J9" i="283"/>
  <c r="F9" i="283"/>
  <c r="I9" i="283"/>
  <c r="I92" i="283"/>
  <c r="G8" i="284"/>
  <c r="I12" i="284"/>
  <c r="F52" i="284"/>
  <c r="J92" i="284"/>
  <c r="F92" i="284"/>
  <c r="I92" i="284"/>
  <c r="I95" i="284"/>
  <c r="I11" i="285"/>
  <c r="G11" i="286"/>
  <c r="F62" i="286"/>
  <c r="J102" i="286"/>
  <c r="F102" i="286"/>
  <c r="I102" i="286"/>
  <c r="I105" i="286"/>
  <c r="I11" i="287"/>
  <c r="G11" i="288"/>
  <c r="F41" i="288"/>
  <c r="G9" i="289"/>
  <c r="F20" i="289"/>
  <c r="G92" i="289"/>
  <c r="J92" i="289"/>
  <c r="F92" i="289"/>
  <c r="F52" i="289"/>
  <c r="G12" i="290"/>
  <c r="J12" i="290"/>
  <c r="F12" i="290"/>
  <c r="G92" i="290"/>
  <c r="G95" i="290"/>
  <c r="J95" i="290"/>
  <c r="F95" i="290"/>
  <c r="G11" i="291"/>
  <c r="J11" i="291"/>
  <c r="F11" i="291"/>
  <c r="G11" i="292"/>
  <c r="F41" i="292"/>
  <c r="G9" i="293"/>
  <c r="F20" i="293"/>
  <c r="G92" i="293"/>
  <c r="J92" i="293"/>
  <c r="F92" i="293"/>
  <c r="F52" i="293"/>
  <c r="J12" i="295"/>
  <c r="F12" i="295"/>
  <c r="I12" i="295"/>
  <c r="J95" i="295"/>
  <c r="F95" i="295"/>
  <c r="I95" i="295"/>
  <c r="I9" i="296"/>
  <c r="G9" i="297"/>
  <c r="F20" i="297"/>
  <c r="G92" i="297"/>
  <c r="J92" i="297"/>
  <c r="F92" i="297"/>
  <c r="F52" i="297"/>
  <c r="I91" i="298"/>
  <c r="G9" i="299"/>
  <c r="I13" i="299"/>
  <c r="F73" i="299"/>
  <c r="G11" i="300"/>
  <c r="F41" i="300"/>
  <c r="J12" i="301"/>
  <c r="F12" i="301"/>
  <c r="I12" i="301"/>
  <c r="J95" i="301"/>
  <c r="F95" i="301"/>
  <c r="I95" i="301"/>
  <c r="I98" i="301"/>
  <c r="G10" i="302"/>
  <c r="J10" i="302"/>
  <c r="F10" i="302"/>
  <c r="G9" i="303"/>
  <c r="J9" i="303"/>
  <c r="F9" i="303"/>
  <c r="J12" i="304"/>
  <c r="F12" i="304"/>
  <c r="I12" i="304"/>
  <c r="J95" i="304"/>
  <c r="F95" i="304"/>
  <c r="I95" i="304"/>
  <c r="I98" i="304"/>
  <c r="G10" i="305"/>
  <c r="J10" i="305"/>
  <c r="F10" i="305"/>
  <c r="G12" i="306"/>
  <c r="J12" i="306"/>
  <c r="F12" i="306"/>
  <c r="G92" i="306"/>
  <c r="G95" i="306"/>
  <c r="J95" i="306"/>
  <c r="F95" i="306"/>
  <c r="J11" i="308"/>
  <c r="F11" i="308"/>
  <c r="I11" i="308"/>
  <c r="G8" i="309"/>
  <c r="J8" i="309"/>
  <c r="F8" i="309"/>
  <c r="I96" i="309"/>
  <c r="G100" i="309"/>
  <c r="J100" i="309"/>
  <c r="F100" i="309"/>
  <c r="J11" i="310"/>
  <c r="F11" i="310"/>
  <c r="I11" i="310"/>
  <c r="J9" i="311"/>
  <c r="F9" i="311"/>
  <c r="I9" i="311"/>
  <c r="J94" i="311"/>
  <c r="F94" i="311"/>
  <c r="I94" i="311"/>
  <c r="I97" i="311"/>
  <c r="G12" i="312"/>
  <c r="J12" i="312"/>
  <c r="F12" i="312"/>
  <c r="G92" i="312"/>
  <c r="G95" i="312"/>
  <c r="J95" i="312"/>
  <c r="F95" i="312"/>
  <c r="G11" i="313"/>
  <c r="J11" i="313"/>
  <c r="F11" i="313"/>
  <c r="I9" i="314"/>
  <c r="G122" i="314"/>
  <c r="G125" i="314"/>
  <c r="J125" i="314"/>
  <c r="F125" i="314"/>
  <c r="G12" i="315"/>
  <c r="J12" i="315"/>
  <c r="F12" i="315"/>
  <c r="F52" i="316"/>
  <c r="I92" i="316"/>
  <c r="J9" i="317"/>
  <c r="F9" i="317"/>
  <c r="I9" i="317"/>
  <c r="J92" i="318"/>
  <c r="F92" i="318"/>
  <c r="I92" i="318"/>
  <c r="J8" i="319"/>
  <c r="J12" i="319"/>
  <c r="F12" i="319"/>
  <c r="G12" i="319"/>
  <c r="J92" i="319"/>
  <c r="J95" i="319"/>
  <c r="F95" i="319"/>
  <c r="I95" i="319"/>
  <c r="I9" i="321"/>
  <c r="F41" i="321"/>
  <c r="J9" i="325"/>
  <c r="F9" i="325"/>
  <c r="I9" i="325"/>
  <c r="G9" i="325"/>
  <c r="F52" i="325"/>
  <c r="G8" i="326"/>
  <c r="F52" i="326"/>
  <c r="G8" i="329"/>
  <c r="J8" i="329"/>
  <c r="F8" i="329"/>
  <c r="J11" i="333"/>
  <c r="F11" i="333"/>
  <c r="I11" i="333"/>
  <c r="G11" i="333"/>
  <c r="F23" i="333"/>
  <c r="G11" i="334"/>
  <c r="J11" i="334"/>
  <c r="F11" i="334"/>
  <c r="I11" i="334"/>
  <c r="J8" i="343"/>
  <c r="F8" i="343"/>
  <c r="I8" i="343"/>
  <c r="G8" i="343"/>
  <c r="J12" i="353"/>
  <c r="F12" i="353"/>
  <c r="I12" i="353"/>
  <c r="J9" i="337"/>
  <c r="F9" i="337"/>
  <c r="I9" i="337"/>
  <c r="G9" i="337"/>
  <c r="G13" i="340"/>
  <c r="J13" i="340"/>
  <c r="F13" i="340"/>
  <c r="I13" i="340"/>
  <c r="G12" i="343"/>
  <c r="J12" i="343"/>
  <c r="F12" i="343"/>
  <c r="I12" i="343"/>
  <c r="J95" i="344"/>
  <c r="F95" i="344"/>
  <c r="I95" i="344"/>
  <c r="G95" i="344"/>
  <c r="G9" i="345"/>
  <c r="J9" i="345"/>
  <c r="F9" i="345"/>
  <c r="I9" i="345"/>
  <c r="J9" i="350"/>
  <c r="F9" i="350"/>
  <c r="I9" i="350"/>
  <c r="G9" i="350"/>
  <c r="J8" i="316"/>
  <c r="F8" i="316"/>
  <c r="J96" i="316"/>
  <c r="F96" i="316"/>
  <c r="F20" i="318"/>
  <c r="J10" i="320"/>
  <c r="F10" i="320"/>
  <c r="J11" i="322"/>
  <c r="F11" i="322"/>
  <c r="J94" i="322"/>
  <c r="F94" i="322"/>
  <c r="F41" i="324"/>
  <c r="J98" i="324"/>
  <c r="F98" i="324"/>
  <c r="I98" i="324"/>
  <c r="F20" i="325"/>
  <c r="G11" i="327"/>
  <c r="J11" i="327"/>
  <c r="F11" i="327"/>
  <c r="J9" i="328"/>
  <c r="F9" i="328"/>
  <c r="I9" i="328"/>
  <c r="G92" i="329"/>
  <c r="J92" i="329"/>
  <c r="F92" i="329"/>
  <c r="G12" i="330"/>
  <c r="J12" i="330"/>
  <c r="F12" i="330"/>
  <c r="G95" i="330"/>
  <c r="J95" i="330"/>
  <c r="F95" i="330"/>
  <c r="F62" i="331"/>
  <c r="F53" i="332"/>
  <c r="G102" i="334"/>
  <c r="J102" i="334"/>
  <c r="F102" i="334"/>
  <c r="F62" i="334"/>
  <c r="I102" i="334"/>
  <c r="G11" i="344"/>
  <c r="J11" i="344"/>
  <c r="F11" i="344"/>
  <c r="I11" i="344"/>
  <c r="G9" i="348"/>
  <c r="J9" i="348"/>
  <c r="F9" i="348"/>
  <c r="G95" i="351"/>
  <c r="J95" i="351"/>
  <c r="F95" i="351"/>
  <c r="G11" i="352"/>
  <c r="J11" i="352"/>
  <c r="F11" i="352"/>
  <c r="G11" i="360"/>
  <c r="J11" i="360"/>
  <c r="F11" i="360"/>
  <c r="I11" i="360"/>
  <c r="G12" i="365"/>
  <c r="J12" i="365"/>
  <c r="F12" i="365"/>
  <c r="I12" i="365"/>
  <c r="I8" i="316"/>
  <c r="J9" i="316"/>
  <c r="I12" i="316"/>
  <c r="I96" i="316"/>
  <c r="J98" i="317"/>
  <c r="J8" i="318"/>
  <c r="F8" i="318"/>
  <c r="I95" i="318"/>
  <c r="I8" i="320"/>
  <c r="I10" i="320"/>
  <c r="J11" i="320"/>
  <c r="I14" i="320"/>
  <c r="J94" i="321"/>
  <c r="I9" i="322"/>
  <c r="I11" i="322"/>
  <c r="J12" i="322"/>
  <c r="I94" i="322"/>
  <c r="J11" i="323"/>
  <c r="F11" i="323"/>
  <c r="J11" i="324"/>
  <c r="F11" i="324"/>
  <c r="I11" i="324"/>
  <c r="G92" i="325"/>
  <c r="J92" i="325"/>
  <c r="F92" i="325"/>
  <c r="G12" i="326"/>
  <c r="J12" i="326"/>
  <c r="F12" i="326"/>
  <c r="G95" i="326"/>
  <c r="J95" i="326"/>
  <c r="F95" i="326"/>
  <c r="I11" i="327"/>
  <c r="J9" i="329"/>
  <c r="F9" i="329"/>
  <c r="I9" i="329"/>
  <c r="F52" i="329"/>
  <c r="I92" i="329"/>
  <c r="I12" i="330"/>
  <c r="F52" i="330"/>
  <c r="J92" i="330"/>
  <c r="F92" i="330"/>
  <c r="I92" i="330"/>
  <c r="I95" i="330"/>
  <c r="J9" i="332"/>
  <c r="F9" i="332"/>
  <c r="I9" i="332"/>
  <c r="G9" i="333"/>
  <c r="J9" i="333"/>
  <c r="F9" i="333"/>
  <c r="I9" i="333"/>
  <c r="G12" i="335"/>
  <c r="J12" i="335"/>
  <c r="F12" i="335"/>
  <c r="F21" i="336"/>
  <c r="F20" i="337"/>
  <c r="G92" i="337"/>
  <c r="J92" i="337"/>
  <c r="F92" i="337"/>
  <c r="F52" i="337"/>
  <c r="G12" i="338"/>
  <c r="J12" i="338"/>
  <c r="F12" i="338"/>
  <c r="I12" i="338"/>
  <c r="G9" i="341"/>
  <c r="J9" i="341"/>
  <c r="F9" i="341"/>
  <c r="G92" i="342"/>
  <c r="J92" i="342"/>
  <c r="F92" i="342"/>
  <c r="F52" i="342"/>
  <c r="I92" i="342"/>
  <c r="G95" i="343"/>
  <c r="J95" i="343"/>
  <c r="F95" i="343"/>
  <c r="I95" i="343"/>
  <c r="J12" i="344"/>
  <c r="F12" i="344"/>
  <c r="I12" i="344"/>
  <c r="G12" i="344"/>
  <c r="G11" i="346"/>
  <c r="J11" i="346"/>
  <c r="F11" i="346"/>
  <c r="I11" i="346"/>
  <c r="G13" i="347"/>
  <c r="J13" i="347"/>
  <c r="F13" i="347"/>
  <c r="I9" i="348"/>
  <c r="F20" i="350"/>
  <c r="G92" i="350"/>
  <c r="J92" i="350"/>
  <c r="F92" i="350"/>
  <c r="F52" i="350"/>
  <c r="G12" i="351"/>
  <c r="J12" i="351"/>
  <c r="F12" i="351"/>
  <c r="J92" i="351"/>
  <c r="F92" i="351"/>
  <c r="I92" i="351"/>
  <c r="I95" i="351"/>
  <c r="I11" i="352"/>
  <c r="G8" i="354"/>
  <c r="J8" i="354"/>
  <c r="F8" i="354"/>
  <c r="J11" i="355"/>
  <c r="F11" i="355"/>
  <c r="I11" i="355"/>
  <c r="G9" i="356"/>
  <c r="J9" i="356"/>
  <c r="F9" i="356"/>
  <c r="J8" i="359"/>
  <c r="F8" i="359"/>
  <c r="I8" i="359"/>
  <c r="G8" i="359"/>
  <c r="J12" i="360"/>
  <c r="F12" i="360"/>
  <c r="I12" i="360"/>
  <c r="G12" i="360"/>
  <c r="G98" i="333"/>
  <c r="J98" i="333"/>
  <c r="F98" i="333"/>
  <c r="F44" i="335"/>
  <c r="G9" i="336"/>
  <c r="J9" i="336"/>
  <c r="F9" i="336"/>
  <c r="G8" i="337"/>
  <c r="J8" i="337"/>
  <c r="F8" i="337"/>
  <c r="F72" i="340"/>
  <c r="F41" i="341"/>
  <c r="J9" i="342"/>
  <c r="F9" i="342"/>
  <c r="I9" i="342"/>
  <c r="F52" i="343"/>
  <c r="J92" i="343"/>
  <c r="F92" i="343"/>
  <c r="I92" i="343"/>
  <c r="F62" i="345"/>
  <c r="J102" i="345"/>
  <c r="F102" i="345"/>
  <c r="I102" i="345"/>
  <c r="J9" i="347"/>
  <c r="F9" i="347"/>
  <c r="I9" i="347"/>
  <c r="F21" i="347"/>
  <c r="F22" i="348"/>
  <c r="J11" i="349"/>
  <c r="F11" i="349"/>
  <c r="I11" i="349"/>
  <c r="G8" i="350"/>
  <c r="J8" i="350"/>
  <c r="F8" i="350"/>
  <c r="J8" i="351"/>
  <c r="F8" i="351"/>
  <c r="I8" i="351"/>
  <c r="F20" i="351"/>
  <c r="G110" i="352"/>
  <c r="J110" i="352"/>
  <c r="F110" i="352"/>
  <c r="G11" i="353"/>
  <c r="J11" i="353"/>
  <c r="F11" i="353"/>
  <c r="F20" i="354"/>
  <c r="G9" i="355"/>
  <c r="J9" i="355"/>
  <c r="F9" i="355"/>
  <c r="F20" i="357"/>
  <c r="G92" i="357"/>
  <c r="J92" i="357"/>
  <c r="F92" i="357"/>
  <c r="F52" i="357"/>
  <c r="F52" i="358"/>
  <c r="F41" i="361"/>
  <c r="J10" i="362"/>
  <c r="F10" i="362"/>
  <c r="I10" i="362"/>
  <c r="G95" i="377"/>
  <c r="J95" i="377"/>
  <c r="F95" i="377"/>
  <c r="I95" i="377"/>
  <c r="J13" i="332"/>
  <c r="F13" i="332"/>
  <c r="F55" i="333"/>
  <c r="J95" i="333"/>
  <c r="F95" i="333"/>
  <c r="I95" i="333"/>
  <c r="J8" i="335"/>
  <c r="F8" i="335"/>
  <c r="I8" i="335"/>
  <c r="F41" i="337"/>
  <c r="J8" i="338"/>
  <c r="F8" i="338"/>
  <c r="I8" i="338"/>
  <c r="F44" i="338"/>
  <c r="F52" i="339"/>
  <c r="J8" i="340"/>
  <c r="F8" i="340"/>
  <c r="I8" i="340"/>
  <c r="F21" i="340"/>
  <c r="J11" i="341"/>
  <c r="F11" i="341"/>
  <c r="I11" i="341"/>
  <c r="G8" i="342"/>
  <c r="J8" i="342"/>
  <c r="F8" i="342"/>
  <c r="F20" i="343"/>
  <c r="G98" i="344"/>
  <c r="J98" i="344"/>
  <c r="F98" i="344"/>
  <c r="J11" i="345"/>
  <c r="F11" i="345"/>
  <c r="I11" i="345"/>
  <c r="J11" i="348"/>
  <c r="F11" i="348"/>
  <c r="I11" i="348"/>
  <c r="G9" i="349"/>
  <c r="J9" i="349"/>
  <c r="F9" i="349"/>
  <c r="F41" i="350"/>
  <c r="J12" i="352"/>
  <c r="F12" i="352"/>
  <c r="I12" i="352"/>
  <c r="F67" i="352"/>
  <c r="J107" i="352"/>
  <c r="F107" i="352"/>
  <c r="I107" i="352"/>
  <c r="J9" i="354"/>
  <c r="F9" i="354"/>
  <c r="I9" i="354"/>
  <c r="G105" i="355"/>
  <c r="J105" i="355"/>
  <c r="F105" i="355"/>
  <c r="G8" i="356"/>
  <c r="J8" i="356"/>
  <c r="I8" i="356"/>
  <c r="J9" i="357"/>
  <c r="F9" i="357"/>
  <c r="I9" i="357"/>
  <c r="J95" i="360"/>
  <c r="F95" i="360"/>
  <c r="I95" i="360"/>
  <c r="G95" i="360"/>
  <c r="F83" i="369"/>
  <c r="F20" i="370"/>
  <c r="F41" i="372"/>
  <c r="G12" i="375"/>
  <c r="J12" i="375"/>
  <c r="F12" i="375"/>
  <c r="I12" i="375"/>
  <c r="G8" i="357"/>
  <c r="J8" i="357"/>
  <c r="F8" i="357"/>
  <c r="G12" i="359"/>
  <c r="J12" i="359"/>
  <c r="F12" i="359"/>
  <c r="G95" i="359"/>
  <c r="J95" i="359"/>
  <c r="F95" i="359"/>
  <c r="G9" i="361"/>
  <c r="J9" i="361"/>
  <c r="F9" i="361"/>
  <c r="G9" i="362"/>
  <c r="J9" i="362"/>
  <c r="F9" i="362"/>
  <c r="F53" i="362"/>
  <c r="J11" i="364"/>
  <c r="F11" i="364"/>
  <c r="I11" i="364"/>
  <c r="F20" i="365"/>
  <c r="G103" i="365"/>
  <c r="J103" i="365"/>
  <c r="F103" i="365"/>
  <c r="G12" i="366"/>
  <c r="J12" i="366"/>
  <c r="F12" i="366"/>
  <c r="G115" i="366"/>
  <c r="J115" i="366"/>
  <c r="F115" i="366"/>
  <c r="J92" i="368"/>
  <c r="F92" i="368"/>
  <c r="G92" i="368"/>
  <c r="J8" i="371"/>
  <c r="F8" i="371"/>
  <c r="I8" i="371"/>
  <c r="G103" i="371"/>
  <c r="F103" i="371"/>
  <c r="J103" i="371"/>
  <c r="F20" i="376"/>
  <c r="F41" i="376"/>
  <c r="J11" i="356"/>
  <c r="F11" i="356"/>
  <c r="I11" i="356"/>
  <c r="I8" i="357"/>
  <c r="F41" i="357"/>
  <c r="I12" i="359"/>
  <c r="F52" i="359"/>
  <c r="J92" i="359"/>
  <c r="F92" i="359"/>
  <c r="I92" i="359"/>
  <c r="I95" i="359"/>
  <c r="J98" i="361"/>
  <c r="F98" i="361"/>
  <c r="I98" i="361"/>
  <c r="F42" i="362"/>
  <c r="G9" i="364"/>
  <c r="J9" i="364"/>
  <c r="F9" i="364"/>
  <c r="J8" i="365"/>
  <c r="F8" i="365"/>
  <c r="I8" i="365"/>
  <c r="F63" i="365"/>
  <c r="F72" i="366"/>
  <c r="J112" i="366"/>
  <c r="F112" i="366"/>
  <c r="I112" i="366"/>
  <c r="I115" i="366"/>
  <c r="F52" i="368"/>
  <c r="I92" i="368"/>
  <c r="G95" i="368"/>
  <c r="J95" i="368"/>
  <c r="I95" i="368"/>
  <c r="G12" i="371"/>
  <c r="J12" i="371"/>
  <c r="I12" i="371"/>
  <c r="G105" i="373"/>
  <c r="J105" i="373"/>
  <c r="F105" i="373"/>
  <c r="I105" i="373"/>
  <c r="J108" i="375"/>
  <c r="F108" i="375"/>
  <c r="I108" i="375"/>
  <c r="G12" i="377"/>
  <c r="J12" i="377"/>
  <c r="F12" i="377"/>
  <c r="I12" i="377"/>
  <c r="G11" i="378"/>
  <c r="J11" i="378"/>
  <c r="F11" i="378"/>
  <c r="G102" i="378"/>
  <c r="J102" i="378"/>
  <c r="F102" i="378"/>
  <c r="G12" i="379"/>
  <c r="J12" i="379"/>
  <c r="F12" i="379"/>
  <c r="F51" i="379"/>
  <c r="G10" i="380"/>
  <c r="J10" i="380"/>
  <c r="F10" i="380"/>
  <c r="I10" i="380"/>
  <c r="J8" i="368"/>
  <c r="F8" i="368"/>
  <c r="G9" i="369"/>
  <c r="F12" i="369"/>
  <c r="F8" i="370"/>
  <c r="G11" i="370"/>
  <c r="J11" i="373"/>
  <c r="F11" i="373"/>
  <c r="I11" i="373"/>
  <c r="J102" i="373"/>
  <c r="F102" i="373"/>
  <c r="I102" i="373"/>
  <c r="F47" i="374"/>
  <c r="F52" i="376"/>
  <c r="J92" i="377"/>
  <c r="F92" i="377"/>
  <c r="I92" i="377"/>
  <c r="J8" i="379"/>
  <c r="F8" i="379"/>
  <c r="I8" i="379"/>
  <c r="J13" i="369"/>
  <c r="F13" i="369"/>
  <c r="J9" i="370"/>
  <c r="F9" i="370"/>
  <c r="F41" i="370"/>
  <c r="I92" i="370"/>
  <c r="J97" i="371"/>
  <c r="J100" i="371"/>
  <c r="F100" i="371"/>
  <c r="J11" i="372"/>
  <c r="F11" i="372"/>
  <c r="J95" i="372"/>
  <c r="J98" i="372"/>
  <c r="F98" i="372"/>
  <c r="G9" i="373"/>
  <c r="J9" i="373"/>
  <c r="F9" i="373"/>
  <c r="J13" i="374"/>
  <c r="F13" i="374"/>
  <c r="I13" i="374"/>
  <c r="J8" i="375"/>
  <c r="F8" i="375"/>
  <c r="I8" i="375"/>
  <c r="F20" i="375"/>
  <c r="J8" i="377"/>
  <c r="F8" i="377"/>
  <c r="I8" i="377"/>
  <c r="F20" i="377"/>
  <c r="J12" i="378"/>
  <c r="F12" i="378"/>
  <c r="I12" i="378"/>
  <c r="F51" i="378"/>
</calcChain>
</file>

<file path=xl/sharedStrings.xml><?xml version="1.0" encoding="utf-8"?>
<sst xmlns="http://schemas.openxmlformats.org/spreadsheetml/2006/main" count="15810" uniqueCount="484">
  <si>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</si>
  <si>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</si>
  <si>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</si>
  <si>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</si>
  <si>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</si>
  <si>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</si>
  <si>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</si>
  <si>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</si>
  <si>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</si>
  <si>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</si>
  <si>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</si>
  <si>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</si>
  <si>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</si>
  <si>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</si>
  <si>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</si>
  <si>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</si>
  <si>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</si>
  <si>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</si>
  <si>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</si>
  <si>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</si>
  <si>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</si>
  <si>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</si>
  <si>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</si>
  <si>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</si>
  <si>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</si>
  <si>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</si>
  <si>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</si>
  <si>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</si>
  <si>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</si>
  <si>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</si>
  <si>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</si>
  <si>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</si>
  <si>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</si>
  <si>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</si>
  <si>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</si>
  <si>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</si>
  <si>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</si>
  <si>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</si>
  <si>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</si>
  <si>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</si>
  <si>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</si>
  <si>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</si>
  <si>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</si>
  <si>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</si>
  <si>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</si>
  <si>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</si>
  <si>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</si>
  <si>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</si>
  <si>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</si>
  <si>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</si>
  <si>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</si>
  <si>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</si>
  <si>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</si>
  <si>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</si>
  <si>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</si>
  <si>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</si>
  <si>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</si>
  <si>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</si>
  <si>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</si>
  <si>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</si>
  <si>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</si>
  <si>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</si>
  <si>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</si>
  <si>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</si>
  <si>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</si>
  <si>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</si>
  <si>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</si>
  <si>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</si>
  <si>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</si>
  <si>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</si>
  <si>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</si>
  <si>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</si>
  <si>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</si>
  <si>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</si>
  <si>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</si>
  <si>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</si>
  <si>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</si>
  <si>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</si>
  <si>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</si>
  <si>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</si>
  <si>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</si>
  <si>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</si>
  <si>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</si>
  <si>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</si>
  <si>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</si>
  <si>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</si>
  <si>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</si>
  <si>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</si>
  <si>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</si>
  <si>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</si>
  <si>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</si>
  <si>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</si>
  <si>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</si>
  <si>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</si>
  <si>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</si>
  <si>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</si>
  <si>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</si>
  <si>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</si>
  <si>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</si>
  <si>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</si>
  <si>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</si>
  <si>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</si>
  <si>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</si>
  <si>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01.05.2021 года (начало размещения - с 01.06.2021).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</si>
  <si>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</si>
  <si>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</si>
  <si>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</si>
  <si>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</si>
  <si>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</si>
  <si>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</si>
  <si>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</si>
  <si>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</si>
  <si>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</si>
  <si>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</si>
  <si>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</si>
  <si>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</si>
  <si>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</si>
  <si>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</si>
  <si>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</si>
  <si>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</si>
  <si>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</si>
  <si>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</si>
  <si>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</si>
  <si>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</si>
  <si>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</si>
  <si>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</si>
  <si>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</si>
  <si>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</si>
  <si>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</si>
  <si>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</si>
  <si>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</si>
  <si>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</si>
  <si>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</si>
  <si>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</si>
  <si>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</si>
  <si>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</si>
  <si>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</si>
  <si>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</si>
  <si>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</si>
  <si>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</si>
  <si>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</si>
  <si>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</si>
  <si>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</si>
  <si>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</si>
  <si>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</si>
  <si>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</si>
  <si>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</si>
  <si>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</si>
  <si>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</si>
  <si>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</si>
  <si>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</si>
  <si>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</si>
  <si>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</si>
  <si>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</si>
  <si>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</si>
  <si>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</si>
  <si>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</si>
  <si>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</si>
  <si>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</si>
  <si>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</si>
  <si>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</si>
  <si>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</si>
  <si>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</si>
  <si>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</si>
  <si>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</si>
  <si>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</si>
  <si>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</si>
  <si>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</si>
  <si>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</si>
  <si>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</si>
  <si>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</si>
  <si>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</si>
  <si>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</si>
  <si>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</si>
  <si>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</si>
  <si>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</si>
  <si>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</si>
  <si>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</si>
  <si>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</si>
  <si>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</si>
  <si>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</si>
  <si>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</si>
  <si>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</si>
  <si>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</si>
  <si>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</si>
  <si>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</si>
  <si>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</si>
  <si>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</si>
  <si>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</si>
  <si>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</si>
  <si>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</si>
  <si>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</si>
  <si>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</si>
  <si>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</si>
  <si>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</si>
  <si>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</si>
  <si>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</si>
  <si>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</si>
  <si>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</si>
  <si>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компании в карточках партнёров до 10 адресов</t>
  </si>
  <si>
    <t>Реклама компании в карточках партнёров до 30 адресов</t>
  </si>
  <si>
    <t>Реклама компании в карточках партнёров до 50 адресов</t>
  </si>
  <si>
    <t>Реклама компании в карточках партнёров свыше 50 адресов</t>
  </si>
  <si>
    <t>Реклама компании в карточках партнёров Premium до 10 адресов</t>
  </si>
  <si>
    <t>Реклама компании в карточках партнёров Premium до 30 адресов</t>
  </si>
  <si>
    <t>Реклама компании в карточках партнёров Premium до 50 адресов</t>
  </si>
  <si>
    <t>Реклама компании в карточках партнёров Premium свыше 50 адресов</t>
  </si>
  <si>
    <t>Реклама товаров и услуг в карточках партнёров_cpm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</si>
  <si>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</si>
  <si>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</si>
  <si>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</si>
  <si>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</si>
  <si>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</si>
  <si>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</si>
  <si>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</si>
  <si>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</si>
  <si>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</si>
  <si>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</si>
  <si>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</si>
  <si>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</si>
  <si>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</si>
  <si>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</si>
  <si>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</si>
  <si>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</si>
  <si>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</si>
  <si>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</si>
  <si>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</si>
  <si>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</si>
  <si>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</si>
  <si>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</si>
  <si>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</si>
  <si>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</si>
  <si>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</si>
  <si>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</si>
  <si>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</si>
  <si>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</si>
  <si>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</si>
  <si>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</si>
  <si>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26-го порядка для одинарного баннера в рубрике</t>
  </si>
  <si>
    <t>Приоритет в рубрике 27-го порядка для одинарного баннера в рубрике</t>
  </si>
  <si>
    <t>Приоритет в рубрике 28-го порядка для одинарного баннера в рубрике</t>
  </si>
  <si>
    <t>Приоритет в рубрике 29-го порядка для одинарного баннера в рубрике</t>
  </si>
  <si>
    <t>Приоритет в рубрике 30-го порядка для одинарного баннера в рубрике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</si>
  <si>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</si>
  <si>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</si>
  <si>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</si>
  <si>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</si>
  <si>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</si>
  <si>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</si>
  <si>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одинарного баннера в рубрике</t>
  </si>
  <si>
    <t>Приоритет в рубрике 32-го порядка для одинарного баннера в рубрике</t>
  </si>
  <si>
    <t>Приоритет в рубрике 33-го порядка для одинарного баннера в рубрике</t>
  </si>
  <si>
    <t>Приоритет в рубрике 34-го порядка для одинарного баннера в рубрике</t>
  </si>
  <si>
    <t>Приоритет в рубрике 35-го порядка для одинарного баннера в рубрике</t>
  </si>
  <si>
    <t>Приоритет в рубрике 36-го порядка для одинарного баннера в рубрике</t>
  </si>
  <si>
    <t>Приоритет в рубрике 37-го порядка для одинарного баннера в рубрике</t>
  </si>
  <si>
    <t>Приоритет в рубрике 38-го порядка для одинарного баннера в рубрике</t>
  </si>
  <si>
    <t>Приоритет в рубрике 39-го порядка для одинарного баннера в рубрике</t>
  </si>
  <si>
    <t>Приоритет в рубрике 40-го порядка для одинарного баннера в рубрике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</si>
  <si>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</si>
  <si>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</si>
  <si>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</si>
  <si>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</si>
  <si>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</si>
  <si>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</si>
  <si>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</si>
  <si>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</si>
  <si>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</si>
  <si>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</si>
  <si>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</si>
  <si>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</si>
  <si>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</si>
  <si>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</si>
  <si>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</si>
  <si>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</si>
  <si>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</si>
  <si>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</si>
  <si>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</si>
  <si>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</si>
  <si>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</si>
  <si>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</si>
  <si>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</si>
  <si>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</si>
  <si>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</si>
  <si>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</si>
  <si>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</si>
  <si>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</si>
  <si>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</si>
  <si>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</si>
  <si>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</si>
  <si>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Брендирование карточки компании</t>
  </si>
  <si>
    <t>Реклама компании в карточках партнёров PremiZm до 10 адресов</t>
  </si>
  <si>
    <t>Реклама компании в карточках партнёров PremiZm до 30 адресов</t>
  </si>
  <si>
    <t>Реклама компании в карточках партнёров PremiZm до 50 адресов</t>
  </si>
  <si>
    <t>Реклама компании в карточках партнёров PremiZm свыше 50 адресов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</si>
  <si>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</si>
  <si>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</si>
  <si>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</si>
  <si>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41-го порядка для одинарного баннера в рубрике</t>
  </si>
  <si>
    <t>Приоритет в рубрике 42-го порядка для одинарного баннера в рубрике</t>
  </si>
  <si>
    <t>Приоритет в рубрике 43-го порядка для одинарного баннера в рубрике</t>
  </si>
  <si>
    <t>Приоритет в рубрике 44-го порядка для одинарного баннера в рубрике</t>
  </si>
  <si>
    <t>Приоритет в рубрике 45-го порядка для одинарного баннера в рубрике</t>
  </si>
  <si>
    <t>Приоритет в рубрике 46-го порядка для одинарного баннера в рубрике</t>
  </si>
  <si>
    <t>Приоритет в рубрике 47-го порядка для одинарного баннера в рубрике</t>
  </si>
  <si>
    <t>Приоритет в рубрике 48-го порядка для одинарного баннера в рубрике</t>
  </si>
  <si>
    <t>Приоритет в рубрике 49-го порядка для одинарного баннера в рубрике</t>
  </si>
  <si>
    <t>Приоритет в рубрике 50-го порядка для одинарного баннера в рубрике</t>
  </si>
  <si>
    <t>Приоритет в рубрике 51-го порядка для одинарного баннера в рубрике</t>
  </si>
  <si>
    <t>Приоритет в рубрике 52-го порядка для одинарного баннера в рубрике</t>
  </si>
  <si>
    <t>Приоритет в рубрике 53-го порядка для одинарного баннера в рубрике</t>
  </si>
  <si>
    <t>Приоритет в рубрике 54-го порядка для одинарного баннера в рубрике</t>
  </si>
  <si>
    <t>Приоритет в рубрике 55-го порядка для одинарного баннера в рубрике</t>
  </si>
  <si>
    <t>Приоритет в рубрике 56-го порядка для одинарного баннера в рубрике</t>
  </si>
  <si>
    <t>Приоритет в рубрике 57-го порядка для одинарного баннера в рубрике</t>
  </si>
  <si>
    <t>Приоритет в рубрике 58-го порядка для одинарного баннера в рубрике</t>
  </si>
  <si>
    <t>Приоритет в рубрике 59-го порядка для одинарного баннера в рубрике</t>
  </si>
  <si>
    <t>Приоритет в рубрике 60-го порядка для одинарного баннера в рубрике</t>
  </si>
  <si>
    <t>Приоритет в рубрике 61-го порядка для одинарного баннера в рубрике</t>
  </si>
  <si>
    <t>Приоритет в рубрике 62-го порядка для одинарного баннера в рубрике</t>
  </si>
  <si>
    <t>Приоритет в рубрике 63-го порядка для одинарного баннера в рубрике</t>
  </si>
  <si>
    <t>Приоритет в рубрике 64-го порядка для одинарного баннера в рубрике</t>
  </si>
  <si>
    <t>Приоритет в рубрике 65-го порядка для одинарного баннера в рубрике</t>
  </si>
  <si>
    <t>Приоритет в рубрике 66-го порядка для одинарного баннера в рубрике</t>
  </si>
  <si>
    <t>Приоритет в рубрике 67-го порядка для одинарного баннера в рубрике</t>
  </si>
  <si>
    <t>Приоритет в рубрике 68-го порядка для одинарного баннера в рубрике</t>
  </si>
  <si>
    <t>Приоритет в рубрике 69-го порядка для одинарного баннера в рубрике</t>
  </si>
  <si>
    <t>Приоритет в рубрике 70-го порядка для одинарного баннера в рубрике</t>
  </si>
  <si>
    <t>Приоритет в рубрике 71-го порядка для одинарного баннера в рубрике</t>
  </si>
  <si>
    <t>Приоритет в рубрике 72-го порядка для одинарного баннера в рубрике</t>
  </si>
  <si>
    <t>Приоритет в рубрике 73-го порядка для одинарного баннера в рубрике</t>
  </si>
  <si>
    <t>Приоритет в рубрике 74-го порядка для одинарного баннера в рубрике</t>
  </si>
  <si>
    <t>Приоритет в рубрике 75-го порядка для одинарного баннера в рубрике</t>
  </si>
  <si>
    <t>Приоритет в рубрике 76-го порядка для одинарного баннера в рубрике</t>
  </si>
  <si>
    <t>Приоритет в рубрике 77-го порядка для одинарного баннера в рубрике</t>
  </si>
  <si>
    <t>Приоритет в рубрике 78-го порядка для одинарного баннера в рубрике</t>
  </si>
  <si>
    <t>Приоритет в рубрике 79-го порядка для одинарного баннера в рубрике</t>
  </si>
  <si>
    <t>Приоритет в рубрике 80-го порядка для одинарного баннера в рубрике</t>
  </si>
  <si>
    <t>Приоритет в рубрике 81-го порядка для одинарного баннера в рубрике</t>
  </si>
  <si>
    <t>Приоритет в рубрике 82-го порядка для одинарного баннера в рубрике</t>
  </si>
  <si>
    <t>Приоритет в рубрике 83-го порядка для одинарного баннера в рубрике</t>
  </si>
  <si>
    <t>Приоритет в рубрике 84-го порядка для одинарного баннера в рубрике</t>
  </si>
  <si>
    <t>Приоритет в рубрике 85-го порядка для одинарного баннера в рубрике</t>
  </si>
  <si>
    <t>Приоритет в рубрике 86-го порядка для одинарного баннера в рубрике</t>
  </si>
  <si>
    <t>Приоритет в рубрике 87-го порядка для одинарного баннера в рубрике</t>
  </si>
  <si>
    <t>Приоритет в рубрике 88-го порядка для одинарного баннера в рубрике</t>
  </si>
  <si>
    <t>Приоритет в рубрике 89-го порядка для одинарного баннера в рубрике</t>
  </si>
  <si>
    <t>Приоритет в рубрике 90-го порядка для одинарного баннера в рубрике</t>
  </si>
  <si>
    <t>Приоритет в рубрике 91-го порядка для одинарного баннера в рубрике</t>
  </si>
  <si>
    <t>Приоритет в рубрике 92-го порядка для одинарного баннера в рубрике</t>
  </si>
  <si>
    <t>Приоритет в рубрике 93-го порядка для одинарного баннера в рубрике</t>
  </si>
  <si>
    <t>Приоритет в рубрике 94-го порядка для одинарного баннера в рубрике</t>
  </si>
  <si>
    <t>Приоритет в рубрике 95-го порядка для одинарного баннера в рубрике</t>
  </si>
  <si>
    <t>Приоритет в рубрике 96-го порядка для одинарного баннера в рубрике</t>
  </si>
  <si>
    <t>Приоритет в рубрике 97-го порядка для одинарного баннера в рубрике</t>
  </si>
  <si>
    <t>Приоритет в рубрике 98-го порядка для одинарного баннера в рубрике</t>
  </si>
  <si>
    <t>Приоритет в рубрике 99-го порядка для одинарного баннера в рубрике</t>
  </si>
  <si>
    <t>Приоритет в рубрике 100-го порядка для одинарного баннера в рубрике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</si>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</sst>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3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6"/>
      <name val="Calibri"/>
      <family val="2"/>
      <charset val="204"/>
    </font>
    <font>
      <sz val="16"/>
      <name val="Calibri"/>
      <family val="2"/>
      <charset val="204"/>
    </font>
    <font>
      <b/>
      <sz val="18"/>
      <name val="Calibri"/>
      <family val="2"/>
      <charset val="204"/>
    </font>
    <font>
      <b/>
      <sz val="14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FFFFFF"/>
        <bgColor rgb="FFCCFFFF"/>
      </patternFill>
    </fill>
    <fill>
      <patternFill patternType="solid">
        <fgColor rgb="FF99CC00"/>
        <bgColor indexed="51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</fills>
  <borders count="16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39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76" xfId="1" applyNumberFormat="1" applyFont="1" applyFill="1" applyBorder="1" applyAlignment="1">
      <alignment horizontal="center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horizontal="left" vertical="center" wrapText="1"/>
    </xf>
    <xf numFmtId="3" fontId="9" fillId="2" borderId="3" xfId="2" applyNumberFormat="1" applyFont="1" applyFill="1" applyBorder="1" applyAlignment="1" applyProtection="1">
      <alignment horizontal="left" vertical="center" wrapText="1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3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3" fillId="2" borderId="0" xfId="1" applyFont="1" applyFill="1" applyAlignment="1">
      <alignment horizontal="left" vertical="center"/>
    </xf>
    <xf numFmtId="0" fontId="23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3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5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7" xfId="2" applyNumberFormat="1" applyFont="1" applyFill="1" applyBorder="1" applyAlignment="1" applyProtection="1">
      <alignment horizontal="center" vertical="center" wrapText="1"/>
    </xf>
    <xf numFmtId="165" fontId="9" fillId="5" borderId="78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9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3" fontId="9" fillId="2" borderId="96" xfId="2" applyNumberFormat="1" applyFont="1" applyFill="1" applyBorder="1" applyAlignment="1" applyProtection="1">
      <alignment horizontal="left" vertical="center" wrapText="1"/>
    </xf>
    <xf numFmtId="3" fontId="9" fillId="2" borderId="97" xfId="2" applyNumberFormat="1" applyFont="1" applyFill="1" applyBorder="1" applyAlignment="1" applyProtection="1">
      <alignment horizontal="left" vertical="center" wrapText="1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0" fontId="23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102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103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102" xfId="1" applyNumberFormat="1" applyFont="1" applyFill="1" applyBorder="1" applyAlignment="1">
      <alignment horizontal="center" vertical="center"/>
    </xf>
    <xf numFmtId="4" fontId="18" fillId="4" borderId="110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103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90" xfId="1" applyNumberFormat="1" applyFont="1" applyFill="1" applyBorder="1" applyAlignment="1">
      <alignment horizontal="center" vertical="center"/>
    </xf>
    <xf numFmtId="4" fontId="18" fillId="2" borderId="114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8" fillId="2" borderId="115" xfId="1" applyNumberFormat="1" applyFont="1" applyFill="1" applyBorder="1" applyAlignment="1">
      <alignment horizontal="center" vertical="center"/>
    </xf>
    <xf numFmtId="0" fontId="26" fillId="7" borderId="92" xfId="3" applyFont="1" applyFill="1" applyBorder="1" applyAlignment="1" applyProtection="1">
      <alignment horizontal="left" vertical="center" wrapText="1"/>
      <protection locked="0"/>
    </xf>
    <xf numFmtId="0" fontId="26" fillId="7" borderId="0" xfId="3" applyFont="1" applyFill="1" applyBorder="1" applyAlignment="1" applyProtection="1">
      <alignment horizontal="left" vertical="center" wrapText="1"/>
      <protection locked="0"/>
    </xf>
    <xf numFmtId="3" fontId="9" fillId="2" borderId="109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18" xfId="1" applyNumberFormat="1" applyFont="1" applyFill="1" applyBorder="1" applyAlignment="1">
      <alignment horizontal="center" vertical="center"/>
    </xf>
    <xf numFmtId="4" fontId="10" fillId="3" borderId="119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121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20" fillId="4" borderId="123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26" fillId="7" borderId="124" xfId="3" applyFont="1" applyFill="1" applyBorder="1" applyAlignment="1" applyProtection="1">
      <alignment horizontal="left" vertical="center" wrapText="1"/>
      <protection locked="0"/>
    </xf>
    <xf numFmtId="0" fontId="26" fillId="7" borderId="125" xfId="3" applyFont="1" applyFill="1" applyBorder="1" applyAlignment="1" applyProtection="1">
      <alignment horizontal="left" vertical="center" wrapText="1"/>
      <protection locked="0"/>
    </xf>
    <xf numFmtId="0" fontId="26" fillId="7" borderId="126" xfId="3" applyFont="1" applyFill="1" applyBorder="1" applyAlignment="1" applyProtection="1">
      <alignment horizontal="left" vertical="center" wrapText="1"/>
      <protection locked="0"/>
    </xf>
    <xf numFmtId="3" fontId="27" fillId="8" borderId="1" xfId="3" applyNumberFormat="1" applyFont="1" applyFill="1" applyBorder="1" applyAlignment="1">
      <alignment horizontal="left" vertical="center" wrapText="1"/>
    </xf>
    <xf numFmtId="3" fontId="27" fillId="8" borderId="2" xfId="3" applyNumberFormat="1" applyFont="1" applyFill="1" applyBorder="1" applyAlignment="1">
      <alignment horizontal="left" vertical="center" wrapText="1"/>
    </xf>
    <xf numFmtId="3" fontId="27" fillId="8" borderId="127" xfId="3" applyNumberFormat="1" applyFont="1" applyFill="1" applyBorder="1" applyAlignment="1">
      <alignment horizontal="left" vertical="center" wrapText="1"/>
    </xf>
    <xf numFmtId="4" fontId="28" fillId="8" borderId="128" xfId="3" applyNumberFormat="1" applyFont="1" applyFill="1" applyBorder="1" applyAlignment="1">
      <alignment horizontal="center" vertical="center"/>
    </xf>
    <xf numFmtId="4" fontId="28" fillId="8" borderId="2" xfId="3" applyNumberFormat="1" applyFont="1" applyFill="1" applyBorder="1" applyAlignment="1">
      <alignment horizontal="center" vertical="center"/>
    </xf>
    <xf numFmtId="4" fontId="28" fillId="8" borderId="3" xfId="3" applyNumberFormat="1" applyFont="1" applyFill="1" applyBorder="1" applyAlignment="1">
      <alignment horizontal="center" vertical="center"/>
    </xf>
    <xf numFmtId="0" fontId="16" fillId="4" borderId="118" xfId="1" applyFont="1" applyFill="1" applyBorder="1" applyAlignment="1">
      <alignment horizontal="center" vertical="center" wrapText="1"/>
    </xf>
    <xf numFmtId="0" fontId="16" fillId="4" borderId="119" xfId="1" applyFont="1" applyFill="1" applyBorder="1" applyAlignment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26" fillId="7" borderId="77" xfId="3" applyFont="1" applyFill="1" applyBorder="1" applyAlignment="1" applyProtection="1">
      <alignment horizontal="left" vertical="center" wrapText="1"/>
      <protection locked="0"/>
    </xf>
    <xf numFmtId="0" fontId="26" fillId="7" borderId="83" xfId="3" applyFont="1" applyFill="1" applyBorder="1" applyAlignment="1" applyProtection="1">
      <alignment horizontal="left" vertical="center" wrapText="1"/>
      <protection locked="0"/>
    </xf>
    <xf numFmtId="0" fontId="26" fillId="7" borderId="129" xfId="3" applyFont="1" applyFill="1" applyBorder="1" applyAlignment="1" applyProtection="1">
      <alignment horizontal="left" vertical="center" wrapText="1"/>
      <protection locked="0"/>
    </xf>
    <xf numFmtId="0" fontId="20" fillId="4" borderId="102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3" fontId="27" fillId="8" borderId="24" xfId="3" applyNumberFormat="1" applyFont="1" applyFill="1" applyBorder="1" applyAlignment="1">
      <alignment horizontal="left" vertical="center" wrapText="1"/>
    </xf>
    <xf numFmtId="3" fontId="27" fillId="8" borderId="130" xfId="3" applyNumberFormat="1" applyFont="1" applyFill="1" applyBorder="1" applyAlignment="1">
      <alignment horizontal="left" vertical="center" wrapText="1"/>
    </xf>
    <xf numFmtId="3" fontId="27" fillId="8" borderId="131" xfId="3" applyNumberFormat="1" applyFont="1" applyFill="1" applyBorder="1" applyAlignment="1">
      <alignment horizontal="left" vertical="center" wrapText="1"/>
    </xf>
    <xf numFmtId="4" fontId="28" fillId="8" borderId="132" xfId="3" applyNumberFormat="1" applyFont="1" applyFill="1" applyBorder="1" applyAlignment="1">
      <alignment horizontal="center" vertical="center"/>
    </xf>
    <xf numFmtId="4" fontId="28" fillId="8" borderId="133" xfId="3" applyNumberFormat="1" applyFont="1" applyFill="1" applyBorder="1" applyAlignment="1">
      <alignment horizontal="center" vertical="center"/>
    </xf>
    <xf numFmtId="4" fontId="28" fillId="8" borderId="134" xfId="3" applyNumberFormat="1" applyFont="1" applyFill="1" applyBorder="1" applyAlignment="1">
      <alignment horizontal="center" vertical="center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8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30" xfId="2" applyNumberFormat="1" applyFont="1" applyFill="1" applyBorder="1" applyAlignment="1" applyProtection="1">
      <alignment horizontal="center" vertical="center" wrapText="1"/>
    </xf>
    <xf numFmtId="165" fontId="18" fillId="5" borderId="135" xfId="2" applyNumberFormat="1" applyFont="1" applyFill="1" applyBorder="1" applyAlignment="1" applyProtection="1">
      <alignment horizontal="center" vertical="center" wrapText="1"/>
    </xf>
    <xf numFmtId="165" fontId="18" fillId="5" borderId="136" xfId="2" applyNumberFormat="1" applyFont="1" applyFill="1" applyBorder="1" applyAlignment="1" applyProtection="1">
      <alignment horizontal="center" vertical="center" wrapText="1"/>
    </xf>
    <xf numFmtId="165" fontId="18" fillId="5" borderId="137" xfId="2" applyNumberFormat="1" applyFont="1" applyFill="1" applyBorder="1" applyAlignment="1" applyProtection="1">
      <alignment horizontal="center" vertical="center" wrapText="1"/>
    </xf>
    <xf numFmtId="165" fontId="18" fillId="5" borderId="138" xfId="2" applyNumberFormat="1" applyFont="1" applyFill="1" applyBorder="1" applyAlignment="1" applyProtection="1">
      <alignment horizontal="center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83" xfId="1" applyNumberFormat="1" applyFont="1" applyFill="1" applyBorder="1" applyAlignment="1">
      <alignment horizontal="center" vertical="center"/>
    </xf>
    <xf numFmtId="4" fontId="18" fillId="2" borderId="84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3" xfId="2" applyNumberFormat="1" applyFont="1" applyFill="1" applyBorder="1" applyAlignment="1" applyProtection="1">
      <alignment horizontal="center" vertical="center" wrapText="1"/>
    </xf>
    <xf numFmtId="165" fontId="9" fillId="5" borderId="84" xfId="2" applyNumberFormat="1" applyFont="1" applyFill="1" applyBorder="1" applyAlignment="1" applyProtection="1">
      <alignment horizontal="center" vertical="center" wrapText="1"/>
    </xf>
    <xf numFmtId="4" fontId="18" fillId="2" borderId="140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0" fontId="20" fillId="4" borderId="141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0" fontId="20" fillId="4" borderId="144" xfId="1" applyFont="1" applyFill="1" applyBorder="1" applyAlignment="1">
      <alignment horizontal="left" vertical="center"/>
    </xf>
    <xf numFmtId="4" fontId="18" fillId="2" borderId="145" xfId="1" applyNumberFormat="1" applyFont="1" applyFill="1" applyBorder="1" applyAlignment="1">
      <alignment horizontal="center" vertical="center"/>
    </xf>
    <xf numFmtId="4" fontId="18" fillId="2" borderId="146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0" fontId="26" fillId="7" borderId="1" xfId="3" applyFont="1" applyFill="1" applyBorder="1" applyAlignment="1" applyProtection="1">
      <alignment horizontal="left" vertical="center" wrapText="1"/>
      <protection locked="0"/>
    </xf>
    <xf numFmtId="0" fontId="26" fillId="7" borderId="2" xfId="3" applyFont="1" applyFill="1" applyBorder="1" applyAlignment="1" applyProtection="1">
      <alignment horizontal="left" vertical="center" wrapText="1"/>
      <protection locked="0"/>
    </xf>
    <xf numFmtId="0" fontId="26" fillId="7" borderId="3" xfId="3" applyFont="1" applyFill="1" applyBorder="1" applyAlignment="1" applyProtection="1">
      <alignment horizontal="left" vertical="center" wrapText="1"/>
      <protection locked="0"/>
    </xf>
    <xf numFmtId="0" fontId="11" fillId="2" borderId="3" xfId="1" applyFont="1" applyFill="1" applyBorder="1" applyAlignment="1">
      <alignment vertical="center"/>
    </xf>
    <xf numFmtId="4" fontId="10" fillId="3" borderId="123" xfId="1" applyNumberFormat="1" applyFont="1" applyFill="1" applyBorder="1" applyAlignment="1">
      <alignment horizontal="center" vertical="center"/>
    </xf>
    <xf numFmtId="3" fontId="27" fillId="8" borderId="145" xfId="3" applyNumberFormat="1" applyFont="1" applyFill="1" applyBorder="1" applyAlignment="1">
      <alignment horizontal="left" vertical="center" wrapText="1"/>
    </xf>
    <xf numFmtId="165" fontId="20" fillId="9" borderId="148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0" fontId="10" fillId="3" borderId="24" xfId="1" applyFont="1" applyFill="1" applyBorder="1" applyAlignment="1">
      <alignment horizontal="left" vertical="center"/>
    </xf>
    <xf numFmtId="0" fontId="10" fillId="3" borderId="130" xfId="1" applyFont="1" applyFill="1" applyBorder="1" applyAlignment="1">
      <alignment horizontal="left" vertical="center"/>
    </xf>
    <xf numFmtId="0" fontId="10" fillId="3" borderId="135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3" xfId="1" applyFont="1" applyFill="1" applyBorder="1" applyAlignment="1">
      <alignment horizontal="center" vertical="center" wrapText="1"/>
    </xf>
    <xf numFmtId="0" fontId="30" fillId="2" borderId="0" xfId="1" applyFont="1" applyFill="1" applyAlignment="1">
      <alignment vertical="center" wrapText="1"/>
    </xf>
    <xf numFmtId="0" fontId="18" fillId="2" borderId="130" xfId="5" applyNumberFormat="1" applyFont="1" applyFill="1" applyBorder="1" applyAlignment="1" applyProtection="1">
      <alignment horizontal="center" vertical="center" wrapText="1"/>
    </xf>
    <xf numFmtId="0" fontId="31" fillId="6" borderId="1" xfId="3" applyFont="1" applyFill="1" applyBorder="1" applyAlignment="1">
      <alignment horizontal="center" vertical="center" wrapText="1"/>
    </xf>
    <xf numFmtId="0" fontId="31" fillId="6" borderId="2" xfId="3" applyFont="1" applyFill="1" applyBorder="1" applyAlignment="1">
      <alignment horizontal="center" vertical="center" wrapText="1"/>
    </xf>
    <xf numFmtId="0" fontId="31" fillId="6" borderId="3" xfId="3" applyFont="1" applyFill="1" applyBorder="1" applyAlignment="1">
      <alignment horizontal="center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77" xfId="3" applyFont="1" applyFill="1" applyBorder="1" applyAlignment="1">
      <alignment horizontal="center" vertical="center" wrapText="1"/>
    </xf>
    <xf numFmtId="0" fontId="20" fillId="6" borderId="83" xfId="3" applyFont="1" applyFill="1" applyBorder="1" applyAlignment="1">
      <alignment horizontal="center" vertical="center" wrapText="1"/>
    </xf>
    <xf numFmtId="0" fontId="20" fillId="6" borderId="84" xfId="3" applyFont="1" applyFill="1" applyBorder="1" applyAlignment="1">
      <alignment horizontal="center" vertical="center" wrapText="1"/>
    </xf>
    <xf numFmtId="0" fontId="9" fillId="10" borderId="80" xfId="3" applyFont="1" applyFill="1" applyBorder="1" applyAlignment="1">
      <alignment horizontal="left" vertical="center" wrapText="1"/>
    </xf>
    <xf numFmtId="0" fontId="9" fillId="10" borderId="81" xfId="3" applyFont="1" applyFill="1" applyBorder="1" applyAlignment="1">
      <alignment horizontal="left" vertical="center" wrapText="1"/>
    </xf>
    <xf numFmtId="0" fontId="9" fillId="10" borderId="81" xfId="3" applyFont="1" applyFill="1" applyBorder="1" applyAlignment="1">
      <alignment horizontal="center" vertical="center" wrapText="1"/>
    </xf>
    <xf numFmtId="4" fontId="9" fillId="10" borderId="81" xfId="3" applyNumberFormat="1" applyFont="1" applyFill="1" applyBorder="1" applyAlignment="1">
      <alignment horizontal="center" vertical="center" wrapText="1"/>
    </xf>
    <xf numFmtId="0" fontId="9" fillId="10" borderId="82" xfId="3" applyFont="1" applyFill="1" applyBorder="1" applyAlignment="1">
      <alignment horizontal="center" vertical="center" wrapText="1"/>
    </xf>
    <xf numFmtId="0" fontId="9" fillId="10" borderId="33" xfId="3" applyFont="1" applyFill="1" applyBorder="1" applyAlignment="1">
      <alignment horizontal="left" vertical="center" wrapText="1"/>
    </xf>
    <xf numFmtId="0" fontId="9" fillId="10" borderId="34" xfId="3" applyFont="1" applyFill="1" applyBorder="1" applyAlignment="1">
      <alignment horizontal="left" vertical="center" wrapText="1"/>
    </xf>
    <xf numFmtId="0" fontId="9" fillId="10" borderId="34" xfId="3" applyFont="1" applyFill="1" applyBorder="1" applyAlignment="1">
      <alignment horizontal="center" vertical="center" wrapText="1"/>
    </xf>
    <xf numFmtId="4" fontId="9" fillId="10" borderId="34" xfId="3" applyNumberFormat="1" applyFont="1" applyFill="1" applyBorder="1" applyAlignment="1">
      <alignment horizontal="center" vertical="center" wrapText="1"/>
    </xf>
    <xf numFmtId="0" fontId="9" fillId="10" borderId="35" xfId="3" applyFont="1" applyFill="1" applyBorder="1" applyAlignment="1">
      <alignment horizontal="center" vertical="center" wrapText="1"/>
    </xf>
    <xf numFmtId="0" fontId="9" fillId="10" borderId="0" xfId="3" applyFont="1" applyFill="1" applyBorder="1" applyAlignment="1">
      <alignment horizontal="left" vertical="center" wrapText="1"/>
    </xf>
    <xf numFmtId="0" fontId="9" fillId="10" borderId="0" xfId="3" applyFont="1" applyFill="1" applyBorder="1" applyAlignment="1">
      <alignment horizontal="center" vertical="center" wrapText="1"/>
    </xf>
    <xf numFmtId="4" fontId="9" fillId="10" borderId="0" xfId="3" applyNumberFormat="1" applyFont="1" applyFill="1" applyBorder="1" applyAlignment="1">
      <alignment horizontal="center" vertical="center" wrapText="1"/>
    </xf>
    <xf numFmtId="0" fontId="30" fillId="0" borderId="0" xfId="1" applyFont="1" applyFill="1" applyAlignment="1">
      <alignment horizontal="left" vertical="center" wrapText="1"/>
    </xf>
    <xf numFmtId="0" fontId="32" fillId="11" borderId="34" xfId="3" applyFont="1" applyFill="1" applyBorder="1" applyAlignment="1">
      <alignment horizontal="center"/>
    </xf>
    <xf numFmtId="0" fontId="32" fillId="11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2" fillId="0" borderId="34" xfId="3" applyFont="1" applyBorder="1" applyAlignment="1">
      <alignment horizontal="center"/>
    </xf>
    <xf numFmtId="0" fontId="32" fillId="0" borderId="72" xfId="3" applyFont="1" applyBorder="1" applyAlignment="1">
      <alignment horizontal="center"/>
    </xf>
    <xf numFmtId="0" fontId="32" fillId="0" borderId="34" xfId="3" applyFont="1" applyBorder="1" applyAlignment="1">
      <alignment horizontal="center"/>
    </xf>
    <xf numFmtId="0" fontId="30" fillId="2" borderId="0" xfId="1" applyFont="1" applyFill="1" applyAlignment="1">
      <alignment horizontal="left" vertical="center" wrapText="1"/>
    </xf>
    <xf numFmtId="4" fontId="18" fillId="2" borderId="151" xfId="1" applyNumberFormat="1" applyFont="1" applyFill="1" applyBorder="1" applyAlignment="1">
      <alignment horizontal="center" vertical="center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12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3" fontId="9" fillId="2" borderId="153" xfId="2" applyNumberFormat="1" applyFont="1" applyFill="1" applyBorder="1" applyAlignment="1" applyProtection="1">
      <alignment horizontal="left" vertical="center" wrapText="1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0" fontId="26" fillId="7" borderId="104" xfId="3" applyFont="1" applyFill="1" applyBorder="1" applyAlignment="1" applyProtection="1">
      <alignment horizontal="left" vertical="center" wrapText="1"/>
      <protection locked="0"/>
    </xf>
    <xf numFmtId="0" fontId="26" fillId="7" borderId="140" xfId="3" applyFont="1" applyFill="1" applyBorder="1" applyAlignment="1" applyProtection="1">
      <alignment horizontal="left" vertical="center" wrapText="1"/>
      <protection locked="0"/>
    </xf>
    <xf numFmtId="0" fontId="26" fillId="7" borderId="154" xfId="3" applyFont="1" applyFill="1" applyBorder="1" applyAlignment="1" applyProtection="1">
      <alignment horizontal="left" vertical="center" wrapText="1"/>
      <protection locked="0"/>
    </xf>
    <xf numFmtId="3" fontId="27" fillId="8" borderId="155" xfId="3" applyNumberFormat="1" applyFont="1" applyFill="1" applyBorder="1" applyAlignment="1">
      <alignment horizontal="left" vertical="center" wrapText="1"/>
    </xf>
    <xf numFmtId="3" fontId="27" fillId="8" borderId="137" xfId="3" applyNumberFormat="1" applyFont="1" applyFill="1" applyBorder="1" applyAlignment="1">
      <alignment horizontal="left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0" fontId="16" fillId="4" borderId="85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6" xfId="1" applyFont="1" applyFill="1" applyBorder="1" applyAlignment="1">
      <alignment horizontal="left" vertical="center"/>
    </xf>
    <xf numFmtId="0" fontId="20" fillId="4" borderId="86" xfId="1" applyFont="1" applyFill="1" applyBorder="1" applyAlignment="1">
      <alignment horizontal="left" vertical="center"/>
    </xf>
    <xf numFmtId="0" fontId="20" fillId="4" borderId="87" xfId="1" applyFont="1" applyFill="1" applyBorder="1" applyAlignment="1">
      <alignment horizontal="left" vertical="center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0" fontId="23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3" fontId="9" fillId="2" borderId="92" xfId="2" applyNumberFormat="1" applyFont="1" applyFill="1" applyBorder="1" applyAlignment="1" applyProtection="1">
      <alignment horizontal="left" vertical="center" wrapText="1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0" fontId="10" fillId="3" borderId="83" xfId="1" applyFont="1" applyFill="1" applyBorder="1" applyAlignment="1">
      <alignment horizontal="left" vertical="center"/>
    </xf>
    <xf numFmtId="0" fontId="10" fillId="3" borderId="84" xfId="1" applyFont="1" applyFill="1" applyBorder="1" applyAlignment="1">
      <alignment horizontal="left" vertical="center"/>
    </xf>
    <xf numFmtId="0" fontId="16" fillId="4" borderId="79" xfId="1" applyFont="1" applyFill="1" applyBorder="1" applyAlignment="1">
      <alignment horizontal="center" vertical="center" wrapText="1"/>
    </xf>
    <xf numFmtId="0" fontId="16" fillId="4" borderId="84" xfId="1" applyFont="1" applyFill="1" applyBorder="1" applyAlignment="1">
      <alignment horizontal="center" vertical="center" wrapText="1"/>
    </xf>
    <xf numFmtId="4" fontId="18" fillId="2" borderId="157" xfId="1" applyNumberFormat="1" applyFont="1" applyFill="1" applyBorder="1" applyAlignment="1">
      <alignment horizontal="center" vertical="center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2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0" fontId="9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5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6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4" xfId="1" applyNumberFormat="1" applyFont="1" applyFill="1" applyBorder="1" applyAlignment="1">
      <alignment horizontal="center" vertical="center"/>
    </xf>
    <xf numFmtId="4" fontId="20" fillId="2" borderId="75" xfId="1" applyNumberFormat="1" applyFont="1" applyFill="1" applyBorder="1" applyAlignment="1">
      <alignment horizontal="center" vertical="center"/>
    </xf>
    <xf numFmtId="4" fontId="20" fillId="2" borderId="76" xfId="1" applyNumberFormat="1" applyFont="1" applyFill="1" applyBorder="1" applyAlignment="1">
      <alignment horizontal="center" vertical="center"/>
    </xf>
    <xf numFmtId="4" fontId="30" fillId="2" borderId="40" xfId="1" applyNumberFormat="1" applyFont="1" applyFill="1" applyBorder="1" applyAlignment="1">
      <alignment horizontal="center" vertical="center"/>
    </xf>
    <xf numFmtId="4" fontId="30" fillId="2" borderId="41" xfId="1" applyNumberFormat="1" applyFont="1" applyFill="1" applyBorder="1" applyAlignment="1">
      <alignment horizontal="center" vertical="center"/>
    </xf>
    <xf numFmtId="4" fontId="30" fillId="2" borderId="32" xfId="1" applyNumberFormat="1" applyFont="1" applyFill="1" applyBorder="1" applyAlignment="1">
      <alignment horizontal="center" vertical="center"/>
    </xf>
    <xf numFmtId="4" fontId="20" fillId="2" borderId="104" xfId="1" applyNumberFormat="1" applyFont="1" applyFill="1" applyBorder="1" applyAlignment="1">
      <alignment horizontal="center" vertical="center"/>
    </xf>
    <xf numFmtId="4" fontId="20" fillId="2" borderId="140" xfId="1" applyNumberFormat="1" applyFont="1" applyFill="1" applyBorder="1" applyAlignment="1">
      <alignment horizontal="center" vertical="center"/>
    </xf>
    <xf numFmtId="4" fontId="20" fillId="2" borderId="105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9" xfId="3" applyFont="1" applyFill="1" applyBorder="1" applyAlignment="1">
      <alignment horizontal="center" vertical="center" wrapText="1"/>
    </xf>
    <xf numFmtId="0" fontId="20" fillId="6" borderId="158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10" borderId="104" xfId="3" applyFont="1" applyFill="1" applyBorder="1" applyAlignment="1">
      <alignment horizontal="left" vertical="center" wrapText="1"/>
    </xf>
    <xf numFmtId="0" fontId="9" fillId="10" borderId="105" xfId="3" applyFont="1" applyFill="1" applyBorder="1" applyAlignment="1">
      <alignment horizontal="left" vertical="center" wrapText="1"/>
    </xf>
    <xf numFmtId="0" fontId="9" fillId="10" borderId="77" xfId="3" applyFont="1" applyFill="1" applyBorder="1" applyAlignment="1">
      <alignment horizontal="center" vertical="center" wrapText="1"/>
    </xf>
    <xf numFmtId="0" fontId="9" fillId="10" borderId="83" xfId="3" applyFont="1" applyFill="1" applyBorder="1" applyAlignment="1">
      <alignment horizontal="center" vertical="center" wrapText="1"/>
    </xf>
    <xf numFmtId="4" fontId="9" fillId="10" borderId="80" xfId="3" applyNumberFormat="1" applyFont="1" applyFill="1" applyBorder="1" applyAlignment="1">
      <alignment horizontal="center" vertical="center" wrapText="1"/>
    </xf>
    <xf numFmtId="0" fontId="9" fillId="10" borderId="106" xfId="3" applyFont="1" applyFill="1" applyBorder="1" applyAlignment="1">
      <alignment horizontal="left" vertical="center" wrapText="1"/>
    </xf>
    <xf numFmtId="0" fontId="9" fillId="10" borderId="107" xfId="3" applyFont="1" applyFill="1" applyBorder="1" applyAlignment="1">
      <alignment horizontal="left" vertical="center" wrapText="1"/>
    </xf>
    <xf numFmtId="0" fontId="9" fillId="10" borderId="92" xfId="3" applyFont="1" applyFill="1" applyBorder="1" applyAlignment="1">
      <alignment horizontal="center" vertical="center" wrapText="1"/>
    </xf>
    <xf numFmtId="0" fontId="9" fillId="10" borderId="0" xfId="3" applyFont="1" applyFill="1" applyBorder="1" applyAlignment="1">
      <alignment horizontal="center" vertical="center" wrapText="1"/>
    </xf>
    <xf numFmtId="4" fontId="9" fillId="10" borderId="33" xfId="3" applyNumberFormat="1" applyFont="1" applyFill="1" applyBorder="1" applyAlignment="1">
      <alignment horizontal="center" vertical="center" wrapText="1"/>
    </xf>
    <xf numFmtId="0" fontId="9" fillId="10" borderId="159" xfId="3" applyFont="1" applyFill="1" applyBorder="1" applyAlignment="1">
      <alignment horizontal="left" vertical="center" wrapText="1"/>
    </xf>
    <xf numFmtId="0" fontId="9" fillId="10" borderId="160" xfId="3" applyFont="1" applyFill="1" applyBorder="1" applyAlignment="1">
      <alignment horizontal="left" vertical="center" wrapText="1"/>
    </xf>
    <xf numFmtId="0" fontId="9" fillId="10" borderId="24" xfId="3" applyFont="1" applyFill="1" applyBorder="1" applyAlignment="1">
      <alignment horizontal="center" vertical="center" wrapText="1"/>
    </xf>
    <xf numFmtId="0" fontId="9" fillId="10" borderId="130" xfId="3" applyFont="1" applyFill="1" applyBorder="1" applyAlignment="1">
      <alignment horizontal="center" vertical="center" wrapText="1"/>
    </xf>
    <xf numFmtId="4" fontId="9" fillId="10" borderId="74" xfId="3" applyNumberFormat="1" applyFont="1" applyFill="1" applyBorder="1" applyAlignment="1">
      <alignment horizontal="center" vertical="center" wrapText="1"/>
    </xf>
    <xf numFmtId="0" fontId="9" fillId="10" borderId="75" xfId="3" applyFont="1" applyFill="1" applyBorder="1" applyAlignment="1">
      <alignment horizontal="center" vertical="center" wrapText="1"/>
    </xf>
    <xf numFmtId="0" fontId="9" fillId="10" borderId="76" xfId="3" applyFont="1" applyFill="1" applyBorder="1" applyAlignment="1">
      <alignment horizontal="center" vertical="center" wrapText="1"/>
    </xf>
    <xf numFmtId="0" fontId="4" fillId="2" borderId="0" xfId="1" applyFont="1" applyFill="1" applyAlignment="1">
      <alignment vertical="center"/>
    </xf>
    <xf numFmtId="3" fontId="9" fillId="2" borderId="77" xfId="2" applyNumberFormat="1" applyFont="1" applyFill="1" applyBorder="1" applyAlignment="1" applyProtection="1">
      <alignment vertical="center" wrapText="1"/>
    </xf>
    <xf numFmtId="3" fontId="9" fillId="2" borderId="83" xfId="2" applyNumberFormat="1" applyFont="1" applyFill="1" applyBorder="1" applyAlignment="1" applyProtection="1">
      <alignment vertical="center" wrapText="1"/>
    </xf>
    <xf numFmtId="3" fontId="9" fillId="2" borderId="84" xfId="2" applyNumberFormat="1" applyFont="1" applyFill="1" applyBorder="1" applyAlignment="1" applyProtection="1">
      <alignment vertical="center" wrapText="1"/>
    </xf>
    <xf numFmtId="4" fontId="20" fillId="2" borderId="81" xfId="1" applyNumberFormat="1" applyFont="1" applyFill="1" applyBorder="1" applyAlignment="1">
      <alignment horizontal="center" vertical="center"/>
    </xf>
    <xf numFmtId="4" fontId="20" fillId="2" borderId="82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vertical="center"/>
    </xf>
    <xf numFmtId="4" fontId="18" fillId="2" borderId="81" xfId="1" applyNumberFormat="1" applyFont="1" applyFill="1" applyBorder="1" applyAlignment="1">
      <alignment vertical="center"/>
    </xf>
    <xf numFmtId="4" fontId="18" fillId="2" borderId="74" xfId="1" applyNumberFormat="1" applyFont="1" applyFill="1" applyBorder="1" applyAlignment="1">
      <alignment vertical="center"/>
    </xf>
    <xf numFmtId="4" fontId="18" fillId="2" borderId="75" xfId="1" applyNumberFormat="1" applyFont="1" applyFill="1" applyBorder="1" applyAlignment="1">
      <alignment vertical="center"/>
    </xf>
    <xf numFmtId="165" fontId="9" fillId="5" borderId="130" xfId="2" applyNumberFormat="1" applyFont="1" applyFill="1" applyBorder="1" applyAlignment="1" applyProtection="1">
      <alignment horizontal="center" vertical="center" wrapText="1"/>
    </xf>
    <xf numFmtId="165" fontId="9" fillId="5" borderId="135" xfId="2" applyNumberFormat="1" applyFont="1" applyFill="1" applyBorder="1" applyAlignment="1" applyProtection="1">
      <alignment horizontal="center" vertical="center" wrapText="1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0" fontId="10" fillId="3" borderId="77" xfId="1" applyFont="1" applyFill="1" applyBorder="1" applyAlignment="1">
      <alignment horizontal="left" vertical="center"/>
    </xf>
    <xf numFmtId="0" fontId="20" fillId="2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6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3" fontId="9" fillId="2" borderId="81" xfId="2" applyNumberFormat="1" applyFont="1" applyFill="1" applyBorder="1" applyAlignment="1" applyProtection="1">
      <alignment horizontal="left" vertical="center" wrapText="1"/>
    </xf>
    <xf numFmtId="3" fontId="9" fillId="2" borderId="82" xfId="2" applyNumberFormat="1" applyFont="1" applyFill="1" applyBorder="1" applyAlignment="1" applyProtection="1">
      <alignment horizontal="left" vertical="center" wrapText="1"/>
    </xf>
    <xf numFmtId="4" fontId="18" fillId="2" borderId="107" xfId="1" applyNumberFormat="1" applyFont="1" applyFill="1" applyBorder="1" applyAlignment="1">
      <alignment horizontal="center" vertical="center"/>
    </xf>
    <xf numFmtId="3" fontId="9" fillId="2" borderId="159" xfId="2" applyNumberFormat="1" applyFont="1" applyFill="1" applyBorder="1" applyAlignment="1" applyProtection="1">
      <alignment horizontal="left" vertical="center" wrapText="1"/>
    </xf>
    <xf numFmtId="3" fontId="9" fillId="2" borderId="133" xfId="2" applyNumberFormat="1" applyFont="1" applyFill="1" applyBorder="1" applyAlignment="1" applyProtection="1">
      <alignment horizontal="left" vertical="center" wrapText="1"/>
    </xf>
    <xf numFmtId="3" fontId="9" fillId="2" borderId="160" xfId="2" applyNumberFormat="1" applyFont="1" applyFill="1" applyBorder="1" applyAlignment="1" applyProtection="1">
      <alignment horizontal="left" vertical="center" wrapText="1"/>
    </xf>
    <xf numFmtId="3" fontId="9" fillId="2" borderId="161" xfId="2" applyNumberFormat="1" applyFont="1" applyFill="1" applyBorder="1" applyAlignment="1" applyProtection="1">
      <alignment horizontal="left" vertical="center" wrapText="1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0" fontId="20" fillId="6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4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10" fillId="3" borderId="109" xfId="1" applyFont="1" applyFill="1" applyBorder="1" applyAlignment="1">
      <alignment horizontal="left" vertical="center"/>
    </xf>
    <xf numFmtId="0" fontId="10" fillId="3" borderId="116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4" fontId="18" fillId="2" borderId="162" xfId="1" applyNumberFormat="1" applyFont="1" applyFill="1" applyBorder="1" applyAlignment="1">
      <alignment horizontal="center" vertical="center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4" fontId="18" fillId="2" borderId="163" xfId="1" applyNumberFormat="1" applyFont="1" applyFill="1" applyBorder="1" applyAlignment="1">
      <alignment horizontal="center" vertical="center"/>
    </xf>
    <xf numFmtId="4" fontId="18" fillId="2" borderId="164" xfId="1" applyNumberFormat="1" applyFont="1" applyFill="1" applyBorder="1" applyAlignment="1">
      <alignment horizontal="center" vertical="center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86" xfId="2" applyNumberFormat="1" applyFont="1" applyFill="1" applyBorder="1" applyAlignment="1" applyProtection="1">
      <alignment horizontal="center" vertical="center" wrapText="1"/>
    </xf>
    <xf numFmtId="165" fontId="18" fillId="5" borderId="87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4" fontId="18" fillId="2" borderId="160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5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4" fontId="28" fillId="8" borderId="165" xfId="3" applyNumberFormat="1" applyFont="1" applyFill="1" applyBorder="1" applyAlignment="1">
      <alignment horizontal="center" vertical="center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6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5" sqref="B5:E5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e">
        <f>"Цена от "&amp;MIN(F54,F58:J59,#REF!,F60:J71)&amp;" до "&amp;MAX(F54,F58:J59,#REF!,F60:J71)</f>
        <v>#REF!</v>
      </c>
      <c r="G52" s="91"/>
      <c r="H52" s="91"/>
      <c r="I52" s="91"/>
      <c r="J52" s="92"/>
    </row>
    <row r="53" spans="1:10" ht="24" customHeight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20520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2052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5130</v>
      </c>
      <c r="G56" s="94"/>
      <c r="H56" s="94"/>
      <c r="I56" s="94"/>
      <c r="J56" s="95"/>
    </row>
    <row r="57" spans="1:10" ht="24" customHeight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41940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19836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41940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50328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12744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21240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27000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7200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4320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44190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93">
        <v>4608</v>
      </c>
      <c r="G72" s="94"/>
      <c r="H72" s="94"/>
      <c r="I72" s="94"/>
      <c r="J72" s="95"/>
    </row>
    <row r="73" spans="1:10" ht="36" customHeight="1" x14ac:dyDescent="0.25">
      <c r="B73" s="76" t="s">
        <v>172</v>
      </c>
      <c r="C73" s="77"/>
      <c r="D73" s="77"/>
      <c r="E73" s="53"/>
      <c r="F73" s="59">
        <v>33030</v>
      </c>
      <c r="G73" s="59"/>
      <c r="H73" s="59"/>
      <c r="I73" s="59"/>
      <c r="J73" s="59"/>
    </row>
    <row r="74" spans="1:10" ht="36" customHeight="1" x14ac:dyDescent="0.25">
      <c r="B74" s="76" t="s">
        <v>173</v>
      </c>
      <c r="C74" s="77"/>
      <c r="D74" s="77"/>
      <c r="E74" s="53"/>
      <c r="F74" s="59">
        <v>30060</v>
      </c>
      <c r="G74" s="59"/>
      <c r="H74" s="59"/>
      <c r="I74" s="59"/>
      <c r="J74" s="5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3"/>
      <c r="F75" s="59">
        <v>79920</v>
      </c>
      <c r="G75" s="59"/>
      <c r="H75" s="59"/>
      <c r="I75" s="59"/>
      <c r="J75" s="5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80">
        <v>24480</v>
      </c>
      <c r="G76" s="81"/>
      <c r="H76" s="81"/>
      <c r="I76" s="81"/>
      <c r="J76" s="82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79920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95904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24480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41040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13680</v>
      </c>
      <c r="G85" s="68"/>
      <c r="H85" s="68"/>
      <c r="I85" s="68"/>
      <c r="J85" s="69"/>
    </row>
    <row r="86" spans="1:10" ht="36" customHeight="1" thickBot="1" x14ac:dyDescent="0.3">
      <c r="B86" s="98" t="s">
        <v>185</v>
      </c>
      <c r="C86" s="99"/>
      <c r="D86" s="99"/>
      <c r="E86" s="100"/>
      <c r="F86" s="101"/>
      <c r="G86" s="102"/>
      <c r="H86" s="102"/>
      <c r="I86" s="102"/>
      <c r="J86" s="103"/>
    </row>
    <row r="87" spans="1:10" ht="22.5" customHeight="1" thickBot="1" x14ac:dyDescent="0.3">
      <c r="A87" s="7" t="s">
        <v>111</v>
      </c>
      <c r="B87" s="104" t="s">
        <v>186</v>
      </c>
      <c r="C87" s="105"/>
      <c r="D87" s="105"/>
      <c r="E87" s="105"/>
      <c r="F87" s="105"/>
      <c r="G87" s="105"/>
      <c r="H87" s="105"/>
      <c r="I87" s="105"/>
      <c r="J87" s="106"/>
    </row>
    <row r="88" spans="1:10" ht="36" customHeight="1" x14ac:dyDescent="0.25">
      <c r="B88" s="107" t="s">
        <v>187</v>
      </c>
      <c r="C88" s="108"/>
      <c r="D88" s="108"/>
      <c r="E88" s="109"/>
      <c r="F88" s="67">
        <v>60</v>
      </c>
      <c r="G88" s="68"/>
      <c r="H88" s="68"/>
      <c r="I88" s="68"/>
      <c r="J88" s="69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75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21600</v>
      </c>
      <c r="G92" s="114">
        <f>H92*1.1</f>
        <v>19800</v>
      </c>
      <c r="H92" s="114">
        <v>18000</v>
      </c>
      <c r="I92" s="114">
        <f>H92*0.75</f>
        <v>13500</v>
      </c>
      <c r="J92" s="115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83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3564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41472</v>
      </c>
      <c r="G95" s="114">
        <f>H95*1.1</f>
        <v>38016</v>
      </c>
      <c r="H95" s="114">
        <v>34560</v>
      </c>
      <c r="I95" s="114">
        <f>H95*0.75</f>
        <v>25920</v>
      </c>
      <c r="J95" s="115">
        <f>H95*0.5</f>
        <v>17280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7200</v>
      </c>
      <c r="G97" s="68"/>
      <c r="H97" s="68"/>
      <c r="I97" s="68"/>
      <c r="J97" s="69"/>
    </row>
    <row r="98" spans="1:10" ht="40.5" customHeight="1" thickBot="1" x14ac:dyDescent="0.3">
      <c r="B98" s="76" t="s">
        <v>197</v>
      </c>
      <c r="C98" s="77"/>
      <c r="D98" s="77"/>
      <c r="E98" s="54"/>
      <c r="F98" s="117">
        <f>H98*1.2</f>
        <v>10195.199999999999</v>
      </c>
      <c r="G98" s="117">
        <f>H98*1.1</f>
        <v>9345.6</v>
      </c>
      <c r="H98" s="117">
        <v>8496</v>
      </c>
      <c r="I98" s="117">
        <f>H98*0.75</f>
        <v>6372</v>
      </c>
      <c r="J98" s="117">
        <f>H98*0.5</f>
        <v>4248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17712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35424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44244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26928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53100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66600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  <c r="J108" s="106"/>
    </row>
    <row r="109" spans="1:10" ht="36" customHeight="1" thickBot="1" x14ac:dyDescent="0.3">
      <c r="B109" s="124" t="s">
        <v>207</v>
      </c>
      <c r="C109" s="125"/>
      <c r="D109" s="125"/>
      <c r="E109" s="126"/>
      <c r="F109" s="121">
        <v>90</v>
      </c>
      <c r="G109" s="122"/>
      <c r="H109" s="122"/>
      <c r="I109" s="122"/>
      <c r="J109" s="123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s="131" customFormat="1" ht="67.5" customHeight="1" x14ac:dyDescent="0.25">
      <c r="A112" s="7"/>
      <c r="B112" s="130" t="s">
        <v>208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s="131" customFormat="1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s="133" customFormat="1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35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7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0" zoomScaleNormal="60" workbookViewId="0">
      <pane ySplit="4" topLeftCell="A101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customHeight="1" thickBot="1" x14ac:dyDescent="0.3">
      <c r="B7" s="143"/>
      <c r="C7" s="144"/>
      <c r="D7" s="144"/>
      <c r="E7" s="145"/>
      <c r="F7" s="146"/>
      <c r="G7" s="147"/>
      <c r="H7" s="147"/>
      <c r="I7" s="148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9">
        <v>24120</v>
      </c>
      <c r="G8" s="150"/>
      <c r="H8" s="150"/>
      <c r="I8" s="151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52"/>
      <c r="G10" s="152"/>
      <c r="H10" s="152"/>
      <c r="I10" s="153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9">
        <v>30168</v>
      </c>
      <c r="G11" s="150"/>
      <c r="H11" s="150"/>
      <c r="I11" s="151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54"/>
      <c r="G13" s="155"/>
      <c r="H13" s="155"/>
      <c r="I13" s="156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7">
        <v>6048</v>
      </c>
      <c r="G14" s="150"/>
      <c r="H14" s="150"/>
      <c r="I14" s="151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8">
        <v>8640</v>
      </c>
      <c r="G15" s="122"/>
      <c r="H15" s="122"/>
      <c r="I15" s="123"/>
    </row>
    <row r="16" spans="1:9" ht="24" customHeight="1" thickBot="1" x14ac:dyDescent="0.3">
      <c r="A16" s="7"/>
      <c r="B16" s="27"/>
      <c r="C16" s="38"/>
      <c r="D16" s="38"/>
      <c r="E16" s="39"/>
      <c r="F16" s="154"/>
      <c r="G16" s="155"/>
      <c r="H16" s="155"/>
      <c r="I16" s="156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9">
        <v>360</v>
      </c>
      <c r="G17" s="150"/>
      <c r="H17" s="150"/>
      <c r="I17" s="151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9"/>
      <c r="C19" s="160"/>
      <c r="D19" s="160"/>
      <c r="E19" s="161"/>
      <c r="F19" s="162"/>
      <c r="G19" s="163"/>
      <c r="H19" s="163"/>
      <c r="I19" s="164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3024 до 42120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18360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1836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4590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18072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36108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30096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36115.199999999997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6048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6048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42120</v>
      </c>
      <c r="G65" s="68"/>
      <c r="H65" s="68"/>
      <c r="I65" s="69"/>
    </row>
    <row r="66" spans="1:9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B69" s="52" t="s">
        <v>168</v>
      </c>
      <c r="C69" s="96"/>
      <c r="D69" s="96"/>
      <c r="E69" s="97"/>
      <c r="F69" s="67">
        <v>7092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30096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9216</v>
      </c>
      <c r="G71" s="68"/>
      <c r="H71" s="68"/>
      <c r="I71" s="69"/>
    </row>
    <row r="72" spans="1:9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9"/>
    </row>
    <row r="73" spans="1:9" ht="36" customHeight="1" x14ac:dyDescent="0.25">
      <c r="B73" s="84" t="s">
        <v>172</v>
      </c>
      <c r="C73" s="85"/>
      <c r="D73" s="85"/>
      <c r="E73" s="86"/>
      <c r="F73" s="67">
        <v>27000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24030</v>
      </c>
      <c r="G74" s="68"/>
      <c r="H74" s="68"/>
      <c r="I74" s="69"/>
    </row>
    <row r="75" spans="1:9" ht="36" customHeight="1" x14ac:dyDescent="0.25">
      <c r="A75" s="138" t="s">
        <v>113</v>
      </c>
      <c r="B75" s="78" t="s">
        <v>214</v>
      </c>
      <c r="C75" s="79"/>
      <c r="D75" s="79"/>
      <c r="E75" s="36"/>
      <c r="F75" s="67">
        <v>25920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215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51120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42480</v>
      </c>
      <c r="G78" s="68"/>
      <c r="H78" s="68"/>
      <c r="I78" s="69"/>
    </row>
    <row r="79" spans="1:9" ht="36" customHeight="1" x14ac:dyDescent="0.25">
      <c r="A79" s="138" t="s">
        <v>113</v>
      </c>
      <c r="B79" s="84" t="s">
        <v>218</v>
      </c>
      <c r="C79" s="85"/>
      <c r="D79" s="85"/>
      <c r="E79" s="86"/>
      <c r="F79" s="93">
        <v>50976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8640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8640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59040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42480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12960</v>
      </c>
      <c r="G85" s="68"/>
      <c r="H85" s="68"/>
      <c r="I85" s="69"/>
    </row>
    <row r="86" spans="1:9" ht="27" customHeight="1" thickBot="1" x14ac:dyDescent="0.3">
      <c r="B86" s="168" t="s">
        <v>185</v>
      </c>
      <c r="C86" s="169"/>
      <c r="D86" s="169"/>
      <c r="E86" s="170"/>
      <c r="F86" s="168"/>
      <c r="G86" s="169"/>
      <c r="H86" s="169"/>
      <c r="I86" s="170"/>
    </row>
    <row r="87" spans="1:9" ht="19.5" customHeight="1" thickBot="1" x14ac:dyDescent="0.3">
      <c r="B87" s="171" t="s">
        <v>186</v>
      </c>
      <c r="C87" s="172"/>
      <c r="D87" s="172"/>
      <c r="E87" s="172"/>
      <c r="F87" s="171"/>
      <c r="G87" s="172"/>
      <c r="H87" s="172"/>
      <c r="I87" s="173"/>
    </row>
    <row r="88" spans="1:9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B91" s="18" t="s">
        <v>190</v>
      </c>
      <c r="C91" s="19"/>
      <c r="D91" s="19"/>
      <c r="E91" s="20"/>
      <c r="F91" s="110"/>
      <c r="G91" s="111"/>
      <c r="H91" s="111"/>
      <c r="I91" s="112"/>
    </row>
    <row r="92" spans="1:9" ht="36" customHeight="1" x14ac:dyDescent="0.25">
      <c r="A92" s="138" t="s">
        <v>111</v>
      </c>
      <c r="B92" s="76" t="s">
        <v>225</v>
      </c>
      <c r="C92" s="77"/>
      <c r="D92" s="77"/>
      <c r="E92" s="54"/>
      <c r="F92" s="67">
        <v>17352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16380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8856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24480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23040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12960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17352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30" t="s">
        <v>199</v>
      </c>
      <c r="C100" s="176"/>
      <c r="D100" s="176"/>
      <c r="E100" s="177"/>
      <c r="F100" s="80">
        <v>29376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58752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73656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44244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88128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110088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1440</v>
      </c>
      <c r="G107" s="50"/>
      <c r="H107" s="50"/>
      <c r="I107" s="51"/>
    </row>
    <row r="108" spans="1:9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</row>
    <row r="109" spans="1:9" ht="36" customHeight="1" thickBot="1" x14ac:dyDescent="0.3">
      <c r="A109" s="7"/>
      <c r="B109" s="124" t="s">
        <v>207</v>
      </c>
      <c r="C109" s="125"/>
      <c r="D109" s="125"/>
      <c r="E109" s="126"/>
      <c r="F109" s="179">
        <v>90</v>
      </c>
      <c r="G109" s="180"/>
      <c r="H109" s="180"/>
      <c r="I109" s="181"/>
    </row>
    <row r="110" spans="1:9" ht="24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B111" s="130"/>
      <c r="C111" s="130"/>
      <c r="D111" s="130"/>
      <c r="E111" s="130"/>
      <c r="F111" s="130"/>
      <c r="G111" s="130"/>
      <c r="H111" s="130"/>
      <c r="I111" s="130"/>
    </row>
    <row r="112" spans="1:9" s="182" customFormat="1" ht="27" customHeight="1" x14ac:dyDescent="0.25">
      <c r="A112" s="138" t="s">
        <v>113</v>
      </c>
      <c r="B112" s="132" t="s">
        <v>229</v>
      </c>
      <c r="C112" s="132"/>
      <c r="D112" s="132"/>
      <c r="E112" s="132"/>
      <c r="F112" s="132"/>
      <c r="G112" s="132"/>
      <c r="H112" s="132"/>
      <c r="I112" s="132"/>
    </row>
    <row r="113" spans="1:9" s="135" customFormat="1" ht="40.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18" customHeight="1" x14ac:dyDescent="0.25"/>
  </sheetData>
  <sheetProtection selectLockedCells="1" selectUnlockedCells="1"/>
  <mergeCells count="217">
    <mergeCell ref="B110:E110"/>
    <mergeCell ref="F110:I110"/>
    <mergeCell ref="B111:I111"/>
    <mergeCell ref="B112:I112"/>
    <mergeCell ref="B113:I113"/>
    <mergeCell ref="B106:E106"/>
    <mergeCell ref="F106:I106"/>
    <mergeCell ref="B107:E107"/>
    <mergeCell ref="F107:I107"/>
    <mergeCell ref="B108:I108"/>
    <mergeCell ref="B109:E109"/>
    <mergeCell ref="F109:I109"/>
    <mergeCell ref="B103:E103"/>
    <mergeCell ref="F103:I103"/>
    <mergeCell ref="B104:E104"/>
    <mergeCell ref="F104:I104"/>
    <mergeCell ref="B105:E105"/>
    <mergeCell ref="F105:I105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6" width="24.7109375" style="137" customWidth="1"/>
    <col min="7" max="7" width="63.5703125" style="137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83" t="s">
        <v>5</v>
      </c>
      <c r="C2" s="183"/>
      <c r="D2" s="183"/>
      <c r="E2" s="183"/>
      <c r="F2" s="183"/>
      <c r="G2" s="18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8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85"/>
      <c r="G6" s="186"/>
    </row>
    <row r="7" spans="1:7" ht="24" customHeight="1" thickBot="1" x14ac:dyDescent="0.3">
      <c r="B7" s="143"/>
      <c r="C7" s="144"/>
      <c r="D7" s="144"/>
      <c r="E7" s="145"/>
      <c r="F7" s="18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88">
        <v>15012</v>
      </c>
      <c r="G8" s="18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90">
        <v>21024</v>
      </c>
      <c r="G9" s="191"/>
    </row>
    <row r="10" spans="1:7" ht="36" customHeight="1" thickBot="1" x14ac:dyDescent="0.3">
      <c r="B10" s="27"/>
      <c r="C10" s="38"/>
      <c r="D10" s="38"/>
      <c r="E10" s="39"/>
      <c r="F10" s="18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88">
        <v>16524</v>
      </c>
      <c r="G11" s="18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90">
        <v>23184</v>
      </c>
      <c r="G12" s="191"/>
    </row>
    <row r="13" spans="1:7" ht="24" customHeight="1" thickBot="1" x14ac:dyDescent="0.3">
      <c r="B13" s="27"/>
      <c r="C13" s="38"/>
      <c r="D13" s="38"/>
      <c r="E13" s="39"/>
      <c r="F13" s="18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92">
        <v>3240</v>
      </c>
      <c r="G14" s="19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94">
        <v>5040</v>
      </c>
      <c r="G15" s="178"/>
    </row>
    <row r="16" spans="1:7" ht="24" customHeight="1" thickBot="1" x14ac:dyDescent="0.3">
      <c r="B16" s="27"/>
      <c r="C16" s="38"/>
      <c r="D16" s="38"/>
      <c r="E16" s="39"/>
      <c r="F16" s="18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92">
        <v>900</v>
      </c>
      <c r="G17" s="19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5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8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96" t="str">
        <f>"Цена от "&amp;MIN($F$21:F40)&amp;" до "&amp;MAX($F$21:F40)</f>
        <v>Цена от 2520 до 50400</v>
      </c>
      <c r="G20" s="197"/>
    </row>
    <row r="21" spans="1:7" ht="36" customHeight="1" outlineLevel="1" x14ac:dyDescent="0.25">
      <c r="B21" s="52" t="s">
        <v>122</v>
      </c>
      <c r="C21" s="53"/>
      <c r="D21" s="53"/>
      <c r="E21" s="54"/>
      <c r="F21" s="198">
        <v>2520</v>
      </c>
      <c r="G21" s="199"/>
    </row>
    <row r="22" spans="1:7" ht="36" customHeight="1" outlineLevel="1" x14ac:dyDescent="0.25">
      <c r="B22" s="52" t="s">
        <v>123</v>
      </c>
      <c r="C22" s="53"/>
      <c r="D22" s="53"/>
      <c r="E22" s="54"/>
      <c r="F22" s="195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95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95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95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95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95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95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95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95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95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95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95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95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95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95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95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95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95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95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200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98">
        <v>1512</v>
      </c>
      <c r="G42" s="199"/>
    </row>
    <row r="43" spans="2:7" ht="36" customHeight="1" x14ac:dyDescent="0.25">
      <c r="B43" s="76" t="s">
        <v>212</v>
      </c>
      <c r="C43" s="77"/>
      <c r="D43" s="77"/>
      <c r="E43" s="54"/>
      <c r="F43" s="195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95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95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95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95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95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95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95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201">
        <v>12960</v>
      </c>
      <c r="G51" s="202"/>
    </row>
    <row r="52" spans="1:7" ht="54" customHeight="1" thickBot="1" x14ac:dyDescent="0.3">
      <c r="B52" s="203" t="s">
        <v>213</v>
      </c>
      <c r="C52" s="204"/>
      <c r="D52" s="204"/>
      <c r="E52" s="205"/>
      <c r="F52" s="206" t="str">
        <f>"Цена от "&amp;MIN(F54,F58:G59,F92,F60:G71)&amp;" до "&amp;MAX(F54,F58:G59,F92,F60:G71)</f>
        <v>Цена от 1440 до 27648</v>
      </c>
      <c r="G52" s="207"/>
    </row>
    <row r="53" spans="1:7" ht="24" customHeight="1" thickBot="1" x14ac:dyDescent="0.3">
      <c r="B53" s="27"/>
      <c r="C53" s="38"/>
      <c r="D53" s="38"/>
      <c r="E53" s="39"/>
      <c r="F53" s="187"/>
      <c r="G53" s="40"/>
    </row>
    <row r="54" spans="1:7" ht="36" customHeight="1" x14ac:dyDescent="0.25">
      <c r="B54" s="76" t="s">
        <v>154</v>
      </c>
      <c r="C54" s="77"/>
      <c r="D54" s="77"/>
      <c r="E54" s="54"/>
      <c r="F54" s="192">
        <v>7560</v>
      </c>
      <c r="G54" s="193"/>
    </row>
    <row r="55" spans="1:7" ht="36" customHeight="1" thickBot="1" x14ac:dyDescent="0.3">
      <c r="B55" s="84" t="s">
        <v>155</v>
      </c>
      <c r="C55" s="85"/>
      <c r="D55" s="85"/>
      <c r="E55" s="86"/>
      <c r="F55" s="194">
        <v>756</v>
      </c>
      <c r="G55" s="178"/>
    </row>
    <row r="56" spans="1:7" ht="36" customHeight="1" thickBot="1" x14ac:dyDescent="0.3">
      <c r="B56" s="84" t="s">
        <v>156</v>
      </c>
      <c r="C56" s="85"/>
      <c r="D56" s="85"/>
      <c r="E56" s="86"/>
      <c r="F56" s="194">
        <v>1890</v>
      </c>
      <c r="G56" s="178"/>
    </row>
    <row r="57" spans="1:7" ht="24" customHeight="1" thickBot="1" x14ac:dyDescent="0.3">
      <c r="B57" s="27"/>
      <c r="C57" s="38"/>
      <c r="D57" s="38"/>
      <c r="E57" s="39"/>
      <c r="F57" s="187"/>
      <c r="G57" s="40"/>
    </row>
    <row r="58" spans="1:7" ht="36" customHeight="1" x14ac:dyDescent="0.25">
      <c r="A58" s="7" t="s">
        <v>111</v>
      </c>
      <c r="B58" s="78" t="s">
        <v>157</v>
      </c>
      <c r="C58" s="79"/>
      <c r="D58" s="79"/>
      <c r="E58" s="36"/>
      <c r="F58" s="192">
        <v>5040</v>
      </c>
      <c r="G58" s="193"/>
    </row>
    <row r="59" spans="1:7" ht="36" customHeight="1" x14ac:dyDescent="0.25">
      <c r="A59" s="7" t="s">
        <v>111</v>
      </c>
      <c r="B59" s="52" t="s">
        <v>158</v>
      </c>
      <c r="C59" s="96"/>
      <c r="D59" s="96"/>
      <c r="E59" s="97"/>
      <c r="F59" s="195">
        <v>2520</v>
      </c>
      <c r="G59" s="67"/>
    </row>
    <row r="60" spans="1:7" ht="36" customHeight="1" x14ac:dyDescent="0.25">
      <c r="A60" s="7" t="s">
        <v>111</v>
      </c>
      <c r="B60" s="76" t="s">
        <v>159</v>
      </c>
      <c r="C60" s="77"/>
      <c r="D60" s="77"/>
      <c r="E60" s="54"/>
      <c r="F60" s="195">
        <v>3240</v>
      </c>
      <c r="G60" s="67"/>
    </row>
    <row r="61" spans="1:7" ht="36" customHeight="1" x14ac:dyDescent="0.25">
      <c r="A61" s="7" t="s">
        <v>111</v>
      </c>
      <c r="B61" s="76" t="s">
        <v>160</v>
      </c>
      <c r="C61" s="77"/>
      <c r="D61" s="77"/>
      <c r="E61" s="54"/>
      <c r="F61" s="195">
        <v>23040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95">
        <v>27648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95">
        <v>1440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95">
        <v>3240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95">
        <v>5040</v>
      </c>
      <c r="G65" s="67"/>
    </row>
    <row r="66" spans="1:7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195">
        <v>7200</v>
      </c>
      <c r="G66" s="67"/>
    </row>
    <row r="67" spans="1:7" ht="36" customHeight="1" x14ac:dyDescent="0.25">
      <c r="A67" s="7" t="s">
        <v>111</v>
      </c>
      <c r="B67" s="78" t="s">
        <v>166</v>
      </c>
      <c r="C67" s="79"/>
      <c r="D67" s="79"/>
      <c r="E67" s="36"/>
      <c r="F67" s="195">
        <v>3240</v>
      </c>
      <c r="G67" s="67"/>
    </row>
    <row r="68" spans="1:7" ht="36" customHeight="1" x14ac:dyDescent="0.25">
      <c r="B68" s="52" t="s">
        <v>167</v>
      </c>
      <c r="C68" s="96"/>
      <c r="D68" s="96"/>
      <c r="E68" s="97"/>
      <c r="F68" s="195">
        <v>11160</v>
      </c>
      <c r="G68" s="67"/>
    </row>
    <row r="69" spans="1:7" ht="36" customHeight="1" x14ac:dyDescent="0.25">
      <c r="B69" s="52" t="s">
        <v>168</v>
      </c>
      <c r="C69" s="96"/>
      <c r="D69" s="96"/>
      <c r="E69" s="97"/>
      <c r="F69" s="195">
        <v>7560</v>
      </c>
      <c r="G69" s="67"/>
    </row>
    <row r="70" spans="1:7" ht="36" customHeight="1" x14ac:dyDescent="0.25">
      <c r="A70" s="7" t="s">
        <v>111</v>
      </c>
      <c r="B70" s="52" t="s">
        <v>169</v>
      </c>
      <c r="C70" s="96"/>
      <c r="D70" s="96"/>
      <c r="E70" s="97"/>
      <c r="F70" s="195">
        <v>23040</v>
      </c>
      <c r="G70" s="67"/>
    </row>
    <row r="71" spans="1:7" ht="36" customHeight="1" x14ac:dyDescent="0.25">
      <c r="A71" s="7" t="s">
        <v>111</v>
      </c>
      <c r="B71" s="76" t="s">
        <v>170</v>
      </c>
      <c r="C71" s="77"/>
      <c r="D71" s="77"/>
      <c r="E71" s="54"/>
      <c r="F71" s="195">
        <v>6480</v>
      </c>
      <c r="G71" s="67"/>
    </row>
    <row r="72" spans="1:7" ht="36" customHeight="1" x14ac:dyDescent="0.25">
      <c r="B72" s="76" t="s">
        <v>171</v>
      </c>
      <c r="C72" s="77"/>
      <c r="D72" s="77"/>
      <c r="E72" s="54"/>
      <c r="F72" s="195">
        <v>1512</v>
      </c>
      <c r="G72" s="67"/>
    </row>
    <row r="73" spans="1:7" ht="36" customHeight="1" x14ac:dyDescent="0.25">
      <c r="B73" s="76" t="s">
        <v>230</v>
      </c>
      <c r="C73" s="77"/>
      <c r="D73" s="77"/>
      <c r="E73" s="54"/>
      <c r="F73" s="195">
        <v>6030</v>
      </c>
      <c r="G73" s="67"/>
    </row>
    <row r="74" spans="1:7" ht="36" customHeight="1" x14ac:dyDescent="0.25">
      <c r="B74" s="76" t="s">
        <v>173</v>
      </c>
      <c r="C74" s="77"/>
      <c r="D74" s="77"/>
      <c r="E74" s="53"/>
      <c r="F74" s="195">
        <v>6030</v>
      </c>
      <c r="G74" s="67"/>
    </row>
    <row r="75" spans="1:7" ht="36" customHeight="1" x14ac:dyDescent="0.25">
      <c r="A75" s="7" t="s">
        <v>113</v>
      </c>
      <c r="B75" s="76" t="s">
        <v>174</v>
      </c>
      <c r="C75" s="77"/>
      <c r="D75" s="77"/>
      <c r="E75" s="54"/>
      <c r="F75" s="195">
        <v>7200</v>
      </c>
      <c r="G75" s="67"/>
    </row>
    <row r="76" spans="1:7" ht="36" customHeight="1" x14ac:dyDescent="0.25">
      <c r="A76" s="7" t="s">
        <v>113</v>
      </c>
      <c r="B76" s="76" t="s">
        <v>175</v>
      </c>
      <c r="C76" s="77"/>
      <c r="D76" s="77"/>
      <c r="E76" s="54"/>
      <c r="F76" s="195">
        <v>3600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95">
        <v>5040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95">
        <v>32400</v>
      </c>
      <c r="G78" s="67"/>
    </row>
    <row r="79" spans="1:7" ht="36" customHeight="1" x14ac:dyDescent="0.25">
      <c r="A79" s="7" t="s">
        <v>113</v>
      </c>
      <c r="B79" s="84" t="s">
        <v>178</v>
      </c>
      <c r="C79" s="85"/>
      <c r="D79" s="85"/>
      <c r="E79" s="86"/>
      <c r="F79" s="195">
        <v>38880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95">
        <v>2160</v>
      </c>
      <c r="G80" s="67"/>
    </row>
    <row r="81" spans="1:7" ht="36" customHeight="1" x14ac:dyDescent="0.25">
      <c r="A81" s="7" t="s">
        <v>113</v>
      </c>
      <c r="B81" s="76" t="s">
        <v>180</v>
      </c>
      <c r="C81" s="77"/>
      <c r="D81" s="77"/>
      <c r="E81" s="54"/>
      <c r="F81" s="195">
        <v>5040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95">
        <v>7200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95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32400</v>
      </c>
      <c r="G84" s="67"/>
    </row>
    <row r="85" spans="1:7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4">
        <v>9360</v>
      </c>
      <c r="G85" s="178"/>
    </row>
    <row r="86" spans="1:7" ht="36" customHeight="1" thickBot="1" x14ac:dyDescent="0.3">
      <c r="B86" s="168" t="s">
        <v>185</v>
      </c>
      <c r="C86" s="169"/>
      <c r="D86" s="169"/>
      <c r="E86" s="170"/>
      <c r="F86" s="168"/>
      <c r="G86" s="169"/>
    </row>
    <row r="87" spans="1:7" ht="22.5" customHeight="1" thickBot="1" x14ac:dyDescent="0.3">
      <c r="B87" s="171" t="s">
        <v>186</v>
      </c>
      <c r="C87" s="172"/>
      <c r="D87" s="172"/>
      <c r="E87" s="172"/>
      <c r="F87" s="171"/>
      <c r="G87" s="173"/>
    </row>
    <row r="88" spans="1:7" ht="36" customHeight="1" thickBot="1" x14ac:dyDescent="0.3">
      <c r="B88" s="34" t="s">
        <v>187</v>
      </c>
      <c r="C88" s="174"/>
      <c r="D88" s="174"/>
      <c r="E88" s="175"/>
      <c r="F88" s="208">
        <v>60</v>
      </c>
      <c r="G88" s="209"/>
    </row>
    <row r="89" spans="1:7" ht="36" customHeight="1" thickBot="1" x14ac:dyDescent="0.3">
      <c r="B89" s="76" t="s">
        <v>188</v>
      </c>
      <c r="C89" s="77"/>
      <c r="D89" s="77"/>
      <c r="E89" s="54"/>
      <c r="F89" s="194">
        <v>60</v>
      </c>
      <c r="G89" s="178"/>
    </row>
    <row r="90" spans="1:7" ht="36" customHeight="1" thickBot="1" x14ac:dyDescent="0.3">
      <c r="B90" s="76" t="s">
        <v>189</v>
      </c>
      <c r="C90" s="77"/>
      <c r="D90" s="77"/>
      <c r="E90" s="54"/>
      <c r="F90" s="194">
        <v>120</v>
      </c>
      <c r="G90" s="178"/>
    </row>
    <row r="91" spans="1:7" ht="36" customHeight="1" thickBot="1" x14ac:dyDescent="0.3">
      <c r="B91" s="18" t="s">
        <v>190</v>
      </c>
      <c r="C91" s="19"/>
      <c r="D91" s="19"/>
      <c r="E91" s="20"/>
      <c r="F91" s="110"/>
      <c r="G91" s="111"/>
    </row>
    <row r="92" spans="1:7" ht="36" customHeight="1" x14ac:dyDescent="0.25">
      <c r="A92" s="7" t="s">
        <v>111</v>
      </c>
      <c r="B92" s="76" t="s">
        <v>191</v>
      </c>
      <c r="C92" s="77"/>
      <c r="D92" s="77"/>
      <c r="E92" s="54"/>
      <c r="F92" s="195">
        <v>6480</v>
      </c>
      <c r="G92" s="210"/>
    </row>
    <row r="93" spans="1:7" ht="36" customHeight="1" x14ac:dyDescent="0.25">
      <c r="A93" s="7" t="s">
        <v>111</v>
      </c>
      <c r="B93" s="76" t="s">
        <v>192</v>
      </c>
      <c r="C93" s="77"/>
      <c r="D93" s="77"/>
      <c r="E93" s="54"/>
      <c r="F93" s="195">
        <v>3960</v>
      </c>
      <c r="G93" s="67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95">
        <v>1080</v>
      </c>
      <c r="G94" s="67"/>
    </row>
    <row r="95" spans="1:7" ht="36" customHeight="1" x14ac:dyDescent="0.25">
      <c r="A95" s="7" t="s">
        <v>113</v>
      </c>
      <c r="B95" s="76" t="s">
        <v>194</v>
      </c>
      <c r="C95" s="77"/>
      <c r="D95" s="77"/>
      <c r="E95" s="54"/>
      <c r="F95" s="195">
        <v>9360</v>
      </c>
      <c r="G95" s="210"/>
    </row>
    <row r="96" spans="1:7" ht="36" customHeight="1" x14ac:dyDescent="0.25">
      <c r="A96" s="7" t="s">
        <v>113</v>
      </c>
      <c r="B96" s="76" t="s">
        <v>195</v>
      </c>
      <c r="C96" s="77"/>
      <c r="D96" s="77"/>
      <c r="E96" s="54"/>
      <c r="F96" s="195">
        <v>5760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95">
        <v>2160</v>
      </c>
      <c r="G97" s="67"/>
    </row>
    <row r="98" spans="1:7" ht="36" customHeight="1" thickBot="1" x14ac:dyDescent="0.3">
      <c r="B98" s="76" t="s">
        <v>197</v>
      </c>
      <c r="C98" s="77"/>
      <c r="D98" s="77"/>
      <c r="E98" s="54"/>
      <c r="F98" s="195">
        <v>6480</v>
      </c>
      <c r="G98" s="67"/>
    </row>
    <row r="99" spans="1:7" ht="54" customHeight="1" thickBot="1" x14ac:dyDescent="0.3">
      <c r="B99" s="18" t="s">
        <v>198</v>
      </c>
      <c r="C99" s="19"/>
      <c r="D99" s="19"/>
      <c r="E99" s="20"/>
      <c r="F99" s="211"/>
      <c r="G99" s="110"/>
    </row>
    <row r="100" spans="1:7" ht="36" customHeight="1" x14ac:dyDescent="0.25">
      <c r="B100" s="78" t="s">
        <v>199</v>
      </c>
      <c r="C100" s="79"/>
      <c r="D100" s="79"/>
      <c r="E100" s="36"/>
      <c r="F100" s="192">
        <v>15120</v>
      </c>
      <c r="G100" s="193"/>
    </row>
    <row r="101" spans="1:7" ht="36" customHeight="1" x14ac:dyDescent="0.25">
      <c r="B101" s="76" t="s">
        <v>200</v>
      </c>
      <c r="C101" s="77"/>
      <c r="D101" s="77"/>
      <c r="E101" s="54"/>
      <c r="F101" s="195">
        <v>30240</v>
      </c>
      <c r="G101" s="67"/>
    </row>
    <row r="102" spans="1:7" ht="36" customHeight="1" x14ac:dyDescent="0.25">
      <c r="B102" s="76" t="s">
        <v>201</v>
      </c>
      <c r="C102" s="77"/>
      <c r="D102" s="77"/>
      <c r="E102" s="54"/>
      <c r="F102" s="195">
        <v>37440</v>
      </c>
      <c r="G102" s="67"/>
    </row>
    <row r="103" spans="1:7" ht="36" customHeight="1" x14ac:dyDescent="0.25">
      <c r="B103" s="76" t="s">
        <v>202</v>
      </c>
      <c r="C103" s="77"/>
      <c r="D103" s="77"/>
      <c r="E103" s="54"/>
      <c r="F103" s="195">
        <v>720</v>
      </c>
      <c r="G103" s="67"/>
    </row>
    <row r="104" spans="1:7" ht="36" customHeight="1" x14ac:dyDescent="0.25">
      <c r="B104" s="76" t="s">
        <v>203</v>
      </c>
      <c r="C104" s="77"/>
      <c r="D104" s="77"/>
      <c r="E104" s="54"/>
      <c r="F104" s="195">
        <v>22320</v>
      </c>
      <c r="G104" s="67"/>
    </row>
    <row r="105" spans="1:7" ht="36" customHeight="1" x14ac:dyDescent="0.25">
      <c r="B105" s="76" t="s">
        <v>204</v>
      </c>
      <c r="C105" s="77"/>
      <c r="D105" s="77"/>
      <c r="E105" s="54"/>
      <c r="F105" s="195">
        <v>44640</v>
      </c>
      <c r="G105" s="67"/>
    </row>
    <row r="106" spans="1:7" ht="36" customHeight="1" x14ac:dyDescent="0.25">
      <c r="B106" s="76" t="s">
        <v>205</v>
      </c>
      <c r="C106" s="77"/>
      <c r="D106" s="77"/>
      <c r="E106" s="54"/>
      <c r="F106" s="195">
        <v>56160</v>
      </c>
      <c r="G106" s="67"/>
    </row>
    <row r="107" spans="1:7" ht="37.5" customHeight="1" thickBot="1" x14ac:dyDescent="0.3">
      <c r="B107" s="118" t="s">
        <v>206</v>
      </c>
      <c r="C107" s="119"/>
      <c r="D107" s="119"/>
      <c r="E107" s="120"/>
      <c r="F107" s="194">
        <v>1080</v>
      </c>
      <c r="G107" s="212"/>
    </row>
    <row r="108" spans="1:7" ht="36" customHeight="1" x14ac:dyDescent="0.25">
      <c r="A108" s="213" t="s">
        <v>186</v>
      </c>
      <c r="B108" s="214"/>
      <c r="C108" s="214"/>
      <c r="D108" s="214"/>
      <c r="E108" s="214"/>
      <c r="F108" s="214"/>
      <c r="G108" s="214"/>
    </row>
    <row r="109" spans="1:7" ht="36" customHeight="1" thickBot="1" x14ac:dyDescent="0.3">
      <c r="A109" s="215" t="s">
        <v>207</v>
      </c>
      <c r="B109" s="216"/>
      <c r="C109" s="216"/>
      <c r="D109" s="216"/>
      <c r="E109" s="217"/>
      <c r="F109" s="194">
        <v>90</v>
      </c>
      <c r="G109" s="212"/>
    </row>
    <row r="110" spans="1:7" ht="24" customHeight="1" thickBot="1" x14ac:dyDescent="0.3">
      <c r="B110" s="27"/>
      <c r="C110" s="38"/>
      <c r="D110" s="38"/>
      <c r="E110" s="39"/>
      <c r="F110" s="187"/>
      <c r="G110" s="40"/>
    </row>
    <row r="111" spans="1:7" ht="18" customHeight="1" x14ac:dyDescent="0.25">
      <c r="B111" s="127"/>
      <c r="C111" s="128"/>
      <c r="D111" s="128"/>
      <c r="E111" s="128"/>
      <c r="F111" s="129"/>
      <c r="G111" s="129"/>
    </row>
    <row r="112" spans="1:7" s="131" customFormat="1" ht="67.5" customHeight="1" x14ac:dyDescent="0.25">
      <c r="A112" s="7"/>
      <c r="B112" s="130" t="s">
        <v>208</v>
      </c>
      <c r="C112" s="130"/>
      <c r="D112" s="130"/>
      <c r="E112" s="130"/>
      <c r="F112" s="130"/>
      <c r="G112" s="130"/>
    </row>
    <row r="113" spans="1:7" s="131" customFormat="1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</row>
    <row r="114" spans="1:7" s="133" customFormat="1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</row>
    <row r="115" spans="1:7" s="135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</row>
    <row r="116" spans="1:7" ht="18" customHeight="1" x14ac:dyDescent="0.25"/>
  </sheetData>
  <sheetProtection selectLockedCells="1" selectUnlockedCells="1"/>
  <mergeCells count="219">
    <mergeCell ref="B113:G113"/>
    <mergeCell ref="B114:G114"/>
    <mergeCell ref="B115:G115"/>
    <mergeCell ref="A108:G108"/>
    <mergeCell ref="A109:E109"/>
    <mergeCell ref="F109:G109"/>
    <mergeCell ref="B110:E110"/>
    <mergeCell ref="F110:G110"/>
    <mergeCell ref="B112:G112"/>
    <mergeCell ref="B105:E105"/>
    <mergeCell ref="F105:G105"/>
    <mergeCell ref="B106:E106"/>
    <mergeCell ref="F106:G106"/>
    <mergeCell ref="B107:E107"/>
    <mergeCell ref="F107:G107"/>
    <mergeCell ref="B102:E102"/>
    <mergeCell ref="F102:G102"/>
    <mergeCell ref="B103:E103"/>
    <mergeCell ref="F103:G103"/>
    <mergeCell ref="B104:E104"/>
    <mergeCell ref="F104:G104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F13" sqref="F13:J1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2:10" ht="36" customHeight="1" x14ac:dyDescent="0.25"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2:10" ht="36" customHeight="1" thickBot="1" x14ac:dyDescent="0.3"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2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2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2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2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2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2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2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2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2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2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2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2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2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2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74700</v>
      </c>
      <c r="G52" s="219"/>
      <c r="H52" s="219"/>
      <c r="I52" s="219"/>
      <c r="J52" s="220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outlineLevel="1" x14ac:dyDescent="0.25"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outlineLevel="1" thickBot="1" x14ac:dyDescent="0.3"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78" t="s">
        <v>157</v>
      </c>
      <c r="C58" s="79"/>
      <c r="D58" s="79"/>
      <c r="E58" s="36"/>
      <c r="F58" s="80">
        <v>28332</v>
      </c>
      <c r="G58" s="81"/>
      <c r="H58" s="81"/>
      <c r="I58" s="81"/>
      <c r="J58" s="82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24120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42390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50868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74700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13860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10908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59472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5688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3780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57060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71712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83520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21081.599999999999</v>
      </c>
      <c r="G92" s="225">
        <f>H92*1.1</f>
        <v>19324.800000000003</v>
      </c>
      <c r="H92" s="225">
        <v>17568</v>
      </c>
      <c r="I92" s="225">
        <f>H92*0.75</f>
        <v>13176</v>
      </c>
      <c r="J92" s="226">
        <f>H92*0.5</f>
        <v>8784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67">
        <v>19908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12492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30240</v>
      </c>
      <c r="G95" s="225">
        <f>H95*1.1</f>
        <v>27720.000000000004</v>
      </c>
      <c r="H95" s="225">
        <v>25200</v>
      </c>
      <c r="I95" s="225">
        <f>H95*0.75</f>
        <v>18900</v>
      </c>
      <c r="J95" s="226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21081.599999999999</v>
      </c>
      <c r="G98" s="117">
        <f>H98*1.1</f>
        <v>19324.800000000003</v>
      </c>
      <c r="H98" s="117">
        <v>17568</v>
      </c>
      <c r="I98" s="117">
        <f>H98*0.75</f>
        <v>13176</v>
      </c>
      <c r="J98" s="117">
        <f>H98*0.5</f>
        <v>8784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37188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74340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93096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1440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55944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111528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139464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22.5" customHeight="1" thickBot="1" x14ac:dyDescent="0.3">
      <c r="A108" s="7" t="s">
        <v>111</v>
      </c>
      <c r="B108" s="104" t="s">
        <v>186</v>
      </c>
      <c r="C108" s="105"/>
      <c r="D108" s="105"/>
      <c r="E108" s="105"/>
      <c r="F108" s="105"/>
      <c r="G108" s="105"/>
      <c r="H108" s="105"/>
      <c r="I108" s="105"/>
      <c r="J108" s="106"/>
    </row>
    <row r="109" spans="1:10" ht="36" customHeight="1" thickBot="1" x14ac:dyDescent="0.3">
      <c r="B109" s="124" t="s">
        <v>207</v>
      </c>
      <c r="C109" s="125"/>
      <c r="D109" s="125"/>
      <c r="E109" s="126"/>
      <c r="F109" s="179">
        <v>90</v>
      </c>
      <c r="G109" s="180"/>
      <c r="H109" s="180"/>
      <c r="I109" s="180"/>
      <c r="J109" s="181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s="131" customFormat="1" ht="67.5" customHeight="1" x14ac:dyDescent="0.25">
      <c r="A112" s="7"/>
      <c r="B112" s="130" t="s">
        <v>208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s="131" customFormat="1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s="133" customFormat="1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35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customHeight="1" thickBot="1" x14ac:dyDescent="0.3">
      <c r="B19" s="143"/>
      <c r="C19" s="144"/>
      <c r="D19" s="144"/>
      <c r="E19" s="145"/>
      <c r="F19" s="146"/>
      <c r="G19" s="147"/>
      <c r="H19" s="147"/>
      <c r="I19" s="147"/>
      <c r="J19" s="148"/>
    </row>
    <row r="20" spans="1:10" ht="36" customHeight="1" thickBot="1" x14ac:dyDescent="0.3">
      <c r="B20" s="227" t="s">
        <v>121</v>
      </c>
      <c r="C20" s="228"/>
      <c r="D20" s="228"/>
      <c r="E20" s="229"/>
      <c r="F20" s="230" t="str">
        <f>"Цена от "&amp;MIN($F$21:F40)&amp;" до "&amp;MAX($F$21:F40)</f>
        <v>Цена от 5760 до 115200</v>
      </c>
      <c r="G20" s="231"/>
      <c r="H20" s="231"/>
      <c r="I20" s="231"/>
      <c r="J20" s="232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5760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54" customHeight="1" thickBot="1" x14ac:dyDescent="0.3">
      <c r="B52" s="87" t="s">
        <v>153</v>
      </c>
      <c r="C52" s="88"/>
      <c r="D52" s="88"/>
      <c r="E52" s="89"/>
      <c r="F52" s="90" t="str">
        <f>"Цена от "&amp;MIN(F54,F58:J59,H92,F60:J71)&amp;" до "&amp;MAX(F54,F58:J59,H92,F60:J71)</f>
        <v>Цена от 3240 до 90000</v>
      </c>
      <c r="G52" s="91"/>
      <c r="H52" s="91"/>
      <c r="I52" s="91"/>
      <c r="J52" s="92"/>
    </row>
    <row r="53" spans="1:10" ht="24" outlineLevel="1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outlineLevel="1" x14ac:dyDescent="0.25">
      <c r="B54" s="76" t="s">
        <v>154</v>
      </c>
      <c r="C54" s="77"/>
      <c r="D54" s="77"/>
      <c r="E54" s="54"/>
      <c r="F54" s="67">
        <v>25200</v>
      </c>
      <c r="G54" s="68"/>
      <c r="H54" s="68"/>
      <c r="I54" s="68"/>
      <c r="J54" s="69"/>
    </row>
    <row r="55" spans="1:10" ht="36" customHeight="1" outlineLevel="1" x14ac:dyDescent="0.25">
      <c r="B55" s="76" t="s">
        <v>155</v>
      </c>
      <c r="C55" s="77"/>
      <c r="D55" s="77"/>
      <c r="E55" s="54"/>
      <c r="F55" s="93">
        <v>2520</v>
      </c>
      <c r="G55" s="94"/>
      <c r="H55" s="94"/>
      <c r="I55" s="94"/>
      <c r="J55" s="95"/>
    </row>
    <row r="56" spans="1:10" ht="36" customHeight="1" outlineLevel="1" thickBot="1" x14ac:dyDescent="0.3">
      <c r="B56" s="76" t="s">
        <v>156</v>
      </c>
      <c r="C56" s="77"/>
      <c r="D56" s="77"/>
      <c r="E56" s="54"/>
      <c r="F56" s="93">
        <v>6300</v>
      </c>
      <c r="G56" s="94"/>
      <c r="H56" s="94"/>
      <c r="I56" s="94"/>
      <c r="J56" s="95"/>
    </row>
    <row r="57" spans="1:10" ht="24" outlineLevel="1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outlineLevel="1" x14ac:dyDescent="0.25">
      <c r="A58" s="7" t="s">
        <v>111</v>
      </c>
      <c r="B58" s="233" t="s">
        <v>157</v>
      </c>
      <c r="C58" s="234"/>
      <c r="D58" s="234"/>
      <c r="E58" s="32"/>
      <c r="F58" s="193">
        <v>29520</v>
      </c>
      <c r="G58" s="44"/>
      <c r="H58" s="44"/>
      <c r="I58" s="44"/>
      <c r="J58" s="45"/>
    </row>
    <row r="59" spans="1:10" ht="36" customHeight="1" outlineLevel="1" x14ac:dyDescent="0.25">
      <c r="A59" s="7" t="s">
        <v>111</v>
      </c>
      <c r="B59" s="52" t="s">
        <v>158</v>
      </c>
      <c r="C59" s="96"/>
      <c r="D59" s="96"/>
      <c r="E59" s="97"/>
      <c r="F59" s="67">
        <v>32760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57456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59760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71712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28728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65268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 t="s">
        <v>165</v>
      </c>
      <c r="D66" s="77" t="s">
        <v>165</v>
      </c>
      <c r="E66" s="54" t="s">
        <v>165</v>
      </c>
      <c r="F66" s="67">
        <v>42012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3240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32400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27360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60030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80640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84240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101088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40320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231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118" t="s">
        <v>184</v>
      </c>
      <c r="C85" s="119"/>
      <c r="D85" s="119"/>
      <c r="E85" s="120"/>
      <c r="F85" s="178">
        <v>61920</v>
      </c>
      <c r="G85" s="50"/>
      <c r="H85" s="50"/>
      <c r="I85" s="50"/>
      <c r="J85" s="51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outlineLevel="1" x14ac:dyDescent="0.25">
      <c r="A92" s="7" t="s">
        <v>111</v>
      </c>
      <c r="B92" s="76" t="s">
        <v>191</v>
      </c>
      <c r="C92" s="77"/>
      <c r="D92" s="77"/>
      <c r="E92" s="54"/>
      <c r="F92" s="113">
        <f>H92*1.2</f>
        <v>16416</v>
      </c>
      <c r="G92" s="114">
        <f>H92*1.1</f>
        <v>15048.000000000002</v>
      </c>
      <c r="H92" s="114">
        <v>13680</v>
      </c>
      <c r="I92" s="114">
        <f>H92*0.75</f>
        <v>10260</v>
      </c>
      <c r="J92" s="115">
        <f>H92*0.5</f>
        <v>6840</v>
      </c>
    </row>
    <row r="93" spans="1:10" ht="36" customHeight="1" outlineLevel="1" x14ac:dyDescent="0.25">
      <c r="A93" s="7" t="s">
        <v>111</v>
      </c>
      <c r="B93" s="76" t="s">
        <v>192</v>
      </c>
      <c r="C93" s="77"/>
      <c r="D93" s="77"/>
      <c r="E93" s="54"/>
      <c r="F93" s="83">
        <v>13680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6">
        <v>11880</v>
      </c>
      <c r="G94" s="81"/>
      <c r="H94" s="81"/>
      <c r="I94" s="81"/>
      <c r="J94" s="82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113">
        <f>H95*1.2</f>
        <v>23328</v>
      </c>
      <c r="G95" s="114">
        <f>H95*1.1</f>
        <v>21384</v>
      </c>
      <c r="H95" s="114">
        <v>19440</v>
      </c>
      <c r="I95" s="114">
        <f>H95*0.75</f>
        <v>14580</v>
      </c>
      <c r="J95" s="115">
        <f>H95*0.5</f>
        <v>9720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83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83">
        <v>17280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45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235" t="s">
        <v>199</v>
      </c>
      <c r="C100" s="236"/>
      <c r="D100" s="236"/>
      <c r="E100" s="237"/>
      <c r="F100" s="58">
        <v>10080</v>
      </c>
      <c r="G100" s="59"/>
      <c r="H100" s="59"/>
      <c r="I100" s="59"/>
      <c r="J100" s="60"/>
    </row>
    <row r="101" spans="1:10" ht="36" customHeight="1" x14ac:dyDescent="0.25">
      <c r="B101" s="235" t="s">
        <v>200</v>
      </c>
      <c r="C101" s="236"/>
      <c r="D101" s="236"/>
      <c r="E101" s="237"/>
      <c r="F101" s="58">
        <v>19440</v>
      </c>
      <c r="G101" s="59"/>
      <c r="H101" s="59"/>
      <c r="I101" s="59"/>
      <c r="J101" s="60"/>
    </row>
    <row r="102" spans="1:10" ht="36" customHeight="1" x14ac:dyDescent="0.25">
      <c r="B102" s="235" t="s">
        <v>201</v>
      </c>
      <c r="C102" s="236"/>
      <c r="D102" s="236"/>
      <c r="E102" s="237"/>
      <c r="F102" s="58">
        <v>24480</v>
      </c>
      <c r="G102" s="59"/>
      <c r="H102" s="59"/>
      <c r="I102" s="59"/>
      <c r="J102" s="60"/>
    </row>
    <row r="103" spans="1:10" ht="36" customHeight="1" x14ac:dyDescent="0.25">
      <c r="B103" s="235" t="s">
        <v>202</v>
      </c>
      <c r="C103" s="236"/>
      <c r="D103" s="236"/>
      <c r="E103" s="237"/>
      <c r="F103" s="58">
        <v>720</v>
      </c>
      <c r="G103" s="59"/>
      <c r="H103" s="59"/>
      <c r="I103" s="59"/>
      <c r="J103" s="60"/>
    </row>
    <row r="104" spans="1:10" ht="36" customHeight="1" x14ac:dyDescent="0.25">
      <c r="B104" s="235" t="s">
        <v>203</v>
      </c>
      <c r="C104" s="236"/>
      <c r="D104" s="236"/>
      <c r="E104" s="237"/>
      <c r="F104" s="58">
        <v>15120</v>
      </c>
      <c r="G104" s="59"/>
      <c r="H104" s="59"/>
      <c r="I104" s="59"/>
      <c r="J104" s="60"/>
    </row>
    <row r="105" spans="1:10" ht="36" customHeight="1" x14ac:dyDescent="0.25">
      <c r="B105" s="235" t="s">
        <v>204</v>
      </c>
      <c r="C105" s="236"/>
      <c r="D105" s="236"/>
      <c r="E105" s="237"/>
      <c r="F105" s="58">
        <v>29520</v>
      </c>
      <c r="G105" s="59"/>
      <c r="H105" s="59"/>
      <c r="I105" s="59"/>
      <c r="J105" s="60"/>
    </row>
    <row r="106" spans="1:10" ht="36" customHeight="1" x14ac:dyDescent="0.25">
      <c r="B106" s="235" t="s">
        <v>205</v>
      </c>
      <c r="C106" s="236"/>
      <c r="D106" s="236"/>
      <c r="E106" s="237"/>
      <c r="F106" s="58">
        <v>36720</v>
      </c>
      <c r="G106" s="59"/>
      <c r="H106" s="59"/>
      <c r="I106" s="59"/>
      <c r="J106" s="60"/>
    </row>
    <row r="107" spans="1:10" ht="36" customHeight="1" thickBot="1" x14ac:dyDescent="0.3">
      <c r="B107" s="235" t="s">
        <v>206</v>
      </c>
      <c r="C107" s="236"/>
      <c r="D107" s="236"/>
      <c r="E107" s="237"/>
      <c r="F107" s="58">
        <v>720</v>
      </c>
      <c r="G107" s="59"/>
      <c r="H107" s="59"/>
      <c r="I107" s="59"/>
      <c r="J107" s="60"/>
    </row>
    <row r="108" spans="1:10" ht="36" customHeight="1" thickBot="1" x14ac:dyDescent="0.3">
      <c r="B108" s="238" t="s">
        <v>186</v>
      </c>
      <c r="C108" s="239"/>
      <c r="D108" s="239"/>
      <c r="E108" s="239"/>
      <c r="F108" s="239"/>
      <c r="G108" s="239"/>
      <c r="H108" s="239"/>
      <c r="I108" s="239"/>
      <c r="J108" s="240"/>
    </row>
    <row r="109" spans="1:10" ht="36" customHeight="1" thickBot="1" x14ac:dyDescent="0.3">
      <c r="B109" s="241" t="s">
        <v>207</v>
      </c>
      <c r="C109" s="242"/>
      <c r="D109" s="242"/>
      <c r="E109" s="243"/>
      <c r="F109" s="244">
        <v>90</v>
      </c>
      <c r="G109" s="245"/>
      <c r="H109" s="245"/>
      <c r="I109" s="245"/>
      <c r="J109" s="24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s="131" customFormat="1" ht="67.5" customHeight="1" x14ac:dyDescent="0.25">
      <c r="A112" s="7"/>
      <c r="B112" s="130" t="s">
        <v>208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s="131" customFormat="1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s="133" customFormat="1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35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2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59.25" customHeight="1" x14ac:dyDescent="0.25">
      <c r="A8" s="7" t="s">
        <v>111</v>
      </c>
      <c r="B8" s="30" t="s">
        <v>112</v>
      </c>
      <c r="C8" s="176"/>
      <c r="D8" s="176"/>
      <c r="E8" s="177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15" t="s">
        <v>114</v>
      </c>
      <c r="C9" s="216"/>
      <c r="D9" s="216"/>
      <c r="E9" s="217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176"/>
      <c r="D11" s="176"/>
      <c r="E11" s="177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15" t="s">
        <v>116</v>
      </c>
      <c r="C12" s="216"/>
      <c r="D12" s="216"/>
      <c r="E12" s="217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30" t="s">
        <v>119</v>
      </c>
      <c r="C17" s="176"/>
      <c r="D17" s="176"/>
      <c r="E17" s="177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5" t="s">
        <v>120</v>
      </c>
      <c r="C18" s="216"/>
      <c r="D18" s="216"/>
      <c r="E18" s="217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1680 до 31920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5520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24960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10080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29808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3360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5040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31920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2160 до 127440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23040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2304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5760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68640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41520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48480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58176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14832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25680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21360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127440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40800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5520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60000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58560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31680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81792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178560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57120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30816</v>
      </c>
      <c r="G92" s="225">
        <f>H92*1.1</f>
        <v>28248.000000000004</v>
      </c>
      <c r="H92" s="225">
        <v>25680</v>
      </c>
      <c r="I92" s="225">
        <f>H92*0.75</f>
        <v>19260</v>
      </c>
      <c r="J92" s="226">
        <f>H92*0.5</f>
        <v>12840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6912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43200</v>
      </c>
      <c r="G95" s="225">
        <f>H95*1.1</f>
        <v>39600</v>
      </c>
      <c r="H95" s="225">
        <v>36000</v>
      </c>
      <c r="I95" s="225">
        <f>H95*0.75</f>
        <v>27000</v>
      </c>
      <c r="J95" s="226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10080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72000</v>
      </c>
      <c r="G98" s="117">
        <f>H98*1.1</f>
        <v>66000</v>
      </c>
      <c r="H98" s="117">
        <v>60000</v>
      </c>
      <c r="I98" s="117">
        <f>H98*0.75</f>
        <v>45000</v>
      </c>
      <c r="J98" s="117">
        <f>H98*0.5</f>
        <v>30000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30744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61320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76776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1176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46032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92064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115080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1680</v>
      </c>
      <c r="G107" s="122"/>
      <c r="H107" s="122"/>
      <c r="I107" s="122"/>
      <c r="J107" s="123"/>
    </row>
    <row r="108" spans="1:10" ht="36" customHeight="1" thickBot="1" x14ac:dyDescent="0.3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41" t="s">
        <v>207</v>
      </c>
      <c r="C109" s="242"/>
      <c r="D109" s="242"/>
      <c r="E109" s="243"/>
      <c r="F109" s="244">
        <v>90</v>
      </c>
      <c r="G109" s="245"/>
      <c r="H109" s="245"/>
      <c r="I109" s="245"/>
      <c r="J109" s="246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208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18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s="131" customFormat="1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s="131" customFormat="1" ht="18" customHeight="1" x14ac:dyDescent="0.25">
      <c r="A116" s="7"/>
      <c r="B116" s="136"/>
      <c r="C116" s="9"/>
      <c r="D116" s="9"/>
      <c r="E116" s="9"/>
      <c r="F116" s="137"/>
      <c r="G116" s="137"/>
      <c r="H116" s="137"/>
      <c r="I116" s="137"/>
      <c r="J116" s="137"/>
    </row>
    <row r="117" spans="1:10" s="133" customFormat="1" ht="27" customHeight="1" x14ac:dyDescent="0.25">
      <c r="A117" s="7"/>
      <c r="B117" s="136"/>
      <c r="C117" s="9"/>
      <c r="D117" s="9"/>
      <c r="E117" s="9"/>
      <c r="F117" s="137"/>
      <c r="G117" s="137"/>
      <c r="H117" s="137"/>
      <c r="I117" s="137"/>
      <c r="J117" s="137"/>
    </row>
    <row r="118" spans="1:10" s="133" customFormat="1" ht="27" customHeight="1" x14ac:dyDescent="0.25">
      <c r="A118" s="7"/>
      <c r="B118" s="136"/>
      <c r="C118" s="9"/>
      <c r="D118" s="9"/>
      <c r="E118" s="9"/>
      <c r="F118" s="137"/>
      <c r="G118" s="137"/>
      <c r="H118" s="137"/>
      <c r="I118" s="137"/>
      <c r="J118" s="137"/>
    </row>
    <row r="119" spans="1:10" s="135" customFormat="1" ht="45" customHeight="1" x14ac:dyDescent="0.25">
      <c r="A119" s="7"/>
      <c r="B119" s="136"/>
      <c r="C119" s="9"/>
      <c r="D119" s="9"/>
      <c r="E119" s="9"/>
      <c r="F119" s="137"/>
      <c r="G119" s="137"/>
      <c r="H119" s="137"/>
      <c r="I119" s="137"/>
      <c r="J119" s="137"/>
    </row>
    <row r="120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19" defaultRowHeight="21" outlineLevelRow="1" x14ac:dyDescent="0.25"/>
  <cols>
    <col min="1" max="1" width="16.7109375" style="138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176"/>
      <c r="D8" s="176"/>
      <c r="E8" s="177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15" t="s">
        <v>114</v>
      </c>
      <c r="C9" s="216"/>
      <c r="D9" s="216"/>
      <c r="E9" s="217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176"/>
      <c r="D11" s="176"/>
      <c r="E11" s="177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15" t="s">
        <v>116</v>
      </c>
      <c r="C12" s="216"/>
      <c r="D12" s="216"/>
      <c r="E12" s="217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30" t="s">
        <v>119</v>
      </c>
      <c r="C17" s="176"/>
      <c r="D17" s="176"/>
      <c r="E17" s="177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5" t="s">
        <v>120</v>
      </c>
      <c r="C18" s="216"/>
      <c r="D18" s="216"/>
      <c r="E18" s="217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7"/>
      <c r="G19" s="249"/>
      <c r="H19" s="249"/>
      <c r="I19" s="249"/>
      <c r="J19" s="250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58.5" customHeight="1" thickBot="1" x14ac:dyDescent="0.3">
      <c r="B62" s="165" t="s">
        <v>213</v>
      </c>
      <c r="C62" s="166"/>
      <c r="D62" s="166"/>
      <c r="E62" s="167"/>
      <c r="F62" s="101" t="str">
        <f>"Цена от "&amp;MIN(F64:F64,F68:J69,H102,F70:J81)&amp;" до "&amp;MAX(F64:F64,F68:J69,H102,F70:J81)</f>
        <v>Цена от 4536 до 46915,2</v>
      </c>
      <c r="G62" s="102"/>
      <c r="H62" s="102"/>
      <c r="I62" s="102"/>
      <c r="J62" s="103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B64" s="76" t="s">
        <v>154</v>
      </c>
      <c r="C64" s="77"/>
      <c r="D64" s="77"/>
      <c r="E64" s="54"/>
      <c r="F64" s="67">
        <v>18648</v>
      </c>
      <c r="G64" s="68"/>
      <c r="H64" s="68"/>
      <c r="I64" s="68"/>
      <c r="J64" s="69"/>
    </row>
    <row r="65" spans="1:10" ht="36" customHeight="1" x14ac:dyDescent="0.25">
      <c r="B65" s="76" t="s">
        <v>155</v>
      </c>
      <c r="C65" s="77"/>
      <c r="D65" s="77"/>
      <c r="E65" s="54"/>
      <c r="F65" s="67">
        <v>1864.8000000000002</v>
      </c>
      <c r="G65" s="68"/>
      <c r="H65" s="68"/>
      <c r="I65" s="68"/>
      <c r="J65" s="69"/>
    </row>
    <row r="66" spans="1:10" ht="36" customHeight="1" thickBot="1" x14ac:dyDescent="0.3">
      <c r="B66" s="76" t="s">
        <v>156</v>
      </c>
      <c r="C66" s="77"/>
      <c r="D66" s="77"/>
      <c r="E66" s="54"/>
      <c r="F66" s="67">
        <v>4662</v>
      </c>
      <c r="G66" s="68"/>
      <c r="H66" s="68"/>
      <c r="I66" s="68"/>
      <c r="J66" s="69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138" t="s">
        <v>111</v>
      </c>
      <c r="B68" s="76" t="s">
        <v>157</v>
      </c>
      <c r="C68" s="77"/>
      <c r="D68" s="77"/>
      <c r="E68" s="54"/>
      <c r="F68" s="67">
        <v>22680</v>
      </c>
      <c r="G68" s="68"/>
      <c r="H68" s="68"/>
      <c r="I68" s="68"/>
      <c r="J68" s="69"/>
    </row>
    <row r="69" spans="1:10" ht="36" customHeight="1" x14ac:dyDescent="0.25">
      <c r="A69" s="138" t="s">
        <v>111</v>
      </c>
      <c r="B69" s="52" t="s">
        <v>158</v>
      </c>
      <c r="C69" s="96"/>
      <c r="D69" s="96"/>
      <c r="E69" s="97"/>
      <c r="F69" s="67">
        <v>13176</v>
      </c>
      <c r="G69" s="68"/>
      <c r="H69" s="68"/>
      <c r="I69" s="68"/>
      <c r="J69" s="69"/>
    </row>
    <row r="70" spans="1:10" ht="36" customHeight="1" x14ac:dyDescent="0.25">
      <c r="A70" s="138" t="s">
        <v>111</v>
      </c>
      <c r="B70" s="76" t="s">
        <v>159</v>
      </c>
      <c r="C70" s="77"/>
      <c r="D70" s="77"/>
      <c r="E70" s="54"/>
      <c r="F70" s="67">
        <v>14904</v>
      </c>
      <c r="G70" s="68"/>
      <c r="H70" s="68"/>
      <c r="I70" s="68"/>
      <c r="J70" s="69"/>
    </row>
    <row r="71" spans="1:10" ht="36" customHeight="1" x14ac:dyDescent="0.25">
      <c r="A71" s="138" t="s">
        <v>111</v>
      </c>
      <c r="B71" s="76" t="s">
        <v>160</v>
      </c>
      <c r="C71" s="77"/>
      <c r="D71" s="77"/>
      <c r="E71" s="54"/>
      <c r="F71" s="67">
        <v>32652</v>
      </c>
      <c r="G71" s="68"/>
      <c r="H71" s="68"/>
      <c r="I71" s="68"/>
      <c r="J71" s="69"/>
    </row>
    <row r="72" spans="1:10" ht="36" customHeight="1" x14ac:dyDescent="0.25">
      <c r="A72" s="138" t="s">
        <v>111</v>
      </c>
      <c r="B72" s="76" t="s">
        <v>161</v>
      </c>
      <c r="C72" s="77"/>
      <c r="D72" s="77"/>
      <c r="E72" s="54"/>
      <c r="F72" s="67">
        <v>39182.399999999994</v>
      </c>
      <c r="G72" s="68"/>
      <c r="H72" s="68"/>
      <c r="I72" s="68"/>
      <c r="J72" s="69"/>
    </row>
    <row r="73" spans="1:10" ht="36" customHeight="1" x14ac:dyDescent="0.25">
      <c r="A73" s="138" t="s">
        <v>111</v>
      </c>
      <c r="B73" s="76" t="s">
        <v>162</v>
      </c>
      <c r="C73" s="77"/>
      <c r="D73" s="77"/>
      <c r="E73" s="54"/>
      <c r="F73" s="67">
        <v>14904</v>
      </c>
      <c r="G73" s="68"/>
      <c r="H73" s="68"/>
      <c r="I73" s="68"/>
      <c r="J73" s="69"/>
    </row>
    <row r="74" spans="1:10" ht="36" customHeight="1" x14ac:dyDescent="0.25">
      <c r="A74" s="138" t="s">
        <v>111</v>
      </c>
      <c r="B74" s="76" t="s">
        <v>163</v>
      </c>
      <c r="C74" s="77"/>
      <c r="D74" s="77"/>
      <c r="E74" s="54"/>
      <c r="F74" s="67">
        <v>12744</v>
      </c>
      <c r="G74" s="68"/>
      <c r="H74" s="68"/>
      <c r="I74" s="68"/>
      <c r="J74" s="69"/>
    </row>
    <row r="75" spans="1:10" ht="36" customHeight="1" x14ac:dyDescent="0.25">
      <c r="A75" s="138" t="s">
        <v>111</v>
      </c>
      <c r="B75" s="76" t="s">
        <v>164</v>
      </c>
      <c r="C75" s="77"/>
      <c r="D75" s="77"/>
      <c r="E75" s="54"/>
      <c r="F75" s="67">
        <v>19224</v>
      </c>
      <c r="G75" s="68"/>
      <c r="H75" s="68"/>
      <c r="I75" s="68"/>
      <c r="J75" s="69"/>
    </row>
    <row r="76" spans="1:10" ht="36" customHeight="1" x14ac:dyDescent="0.25">
      <c r="B76" s="76" t="s">
        <v>165</v>
      </c>
      <c r="C76" s="77"/>
      <c r="D76" s="77"/>
      <c r="E76" s="54"/>
      <c r="F76" s="67">
        <v>24480</v>
      </c>
      <c r="G76" s="68"/>
      <c r="H76" s="68"/>
      <c r="I76" s="68"/>
      <c r="J76" s="69"/>
    </row>
    <row r="77" spans="1:10" ht="36" customHeight="1" x14ac:dyDescent="0.25">
      <c r="A77" s="138" t="s">
        <v>111</v>
      </c>
      <c r="B77" s="78" t="s">
        <v>166</v>
      </c>
      <c r="C77" s="79"/>
      <c r="D77" s="79"/>
      <c r="E77" s="36"/>
      <c r="F77" s="67">
        <v>4536</v>
      </c>
      <c r="G77" s="68"/>
      <c r="H77" s="68"/>
      <c r="I77" s="68"/>
      <c r="J77" s="69"/>
    </row>
    <row r="78" spans="1:10" ht="36" customHeight="1" x14ac:dyDescent="0.25">
      <c r="B78" s="52" t="s">
        <v>167</v>
      </c>
      <c r="C78" s="96"/>
      <c r="D78" s="96"/>
      <c r="E78" s="97"/>
      <c r="F78" s="67">
        <v>15300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10584</v>
      </c>
      <c r="G79" s="68"/>
      <c r="H79" s="68"/>
      <c r="I79" s="68"/>
      <c r="J79" s="69"/>
    </row>
    <row r="80" spans="1:10" ht="36" customHeight="1" x14ac:dyDescent="0.25">
      <c r="A80" s="138" t="s">
        <v>111</v>
      </c>
      <c r="B80" s="52" t="s">
        <v>169</v>
      </c>
      <c r="C80" s="96"/>
      <c r="D80" s="96"/>
      <c r="E80" s="97"/>
      <c r="F80" s="67">
        <v>46915.199999999997</v>
      </c>
      <c r="G80" s="68"/>
      <c r="H80" s="68"/>
      <c r="I80" s="68"/>
      <c r="J80" s="69"/>
    </row>
    <row r="81" spans="1:10" ht="36" customHeight="1" x14ac:dyDescent="0.25">
      <c r="A81" s="138" t="s">
        <v>111</v>
      </c>
      <c r="B81" s="76" t="s">
        <v>170</v>
      </c>
      <c r="C81" s="77"/>
      <c r="D81" s="77"/>
      <c r="E81" s="54"/>
      <c r="F81" s="67">
        <v>13392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5184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36072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36072</v>
      </c>
      <c r="G84" s="68"/>
      <c r="H84" s="68"/>
      <c r="I84" s="68"/>
      <c r="J84" s="69"/>
    </row>
    <row r="85" spans="1:10" ht="36" customHeight="1" x14ac:dyDescent="0.25">
      <c r="A85" s="138" t="s">
        <v>113</v>
      </c>
      <c r="B85" s="76" t="s">
        <v>174</v>
      </c>
      <c r="C85" s="77"/>
      <c r="D85" s="77"/>
      <c r="E85" s="54"/>
      <c r="F85" s="67">
        <v>37440</v>
      </c>
      <c r="G85" s="68"/>
      <c r="H85" s="68"/>
      <c r="I85" s="68"/>
      <c r="J85" s="69"/>
    </row>
    <row r="86" spans="1:10" ht="36" customHeight="1" x14ac:dyDescent="0.25">
      <c r="A86" s="138" t="s">
        <v>113</v>
      </c>
      <c r="B86" s="76" t="s">
        <v>175</v>
      </c>
      <c r="C86" s="77"/>
      <c r="D86" s="77"/>
      <c r="E86" s="54"/>
      <c r="F86" s="67">
        <v>22320</v>
      </c>
      <c r="G86" s="68"/>
      <c r="H86" s="68"/>
      <c r="I86" s="68"/>
      <c r="J86" s="69"/>
    </row>
    <row r="87" spans="1:10" ht="36" customHeight="1" x14ac:dyDescent="0.25">
      <c r="A87" s="138" t="s">
        <v>113</v>
      </c>
      <c r="B87" s="76" t="s">
        <v>176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x14ac:dyDescent="0.25">
      <c r="A88" s="138" t="s">
        <v>113</v>
      </c>
      <c r="B88" s="76" t="s">
        <v>177</v>
      </c>
      <c r="C88" s="77"/>
      <c r="D88" s="77"/>
      <c r="E88" s="54"/>
      <c r="F88" s="67">
        <v>54000</v>
      </c>
      <c r="G88" s="68"/>
      <c r="H88" s="68"/>
      <c r="I88" s="68"/>
      <c r="J88" s="69"/>
    </row>
    <row r="89" spans="1:10" ht="36" customHeight="1" x14ac:dyDescent="0.25">
      <c r="A89" s="138" t="s">
        <v>113</v>
      </c>
      <c r="B89" s="84" t="s">
        <v>178</v>
      </c>
      <c r="C89" s="85"/>
      <c r="D89" s="85"/>
      <c r="E89" s="86"/>
      <c r="F89" s="93">
        <v>64800</v>
      </c>
      <c r="G89" s="94"/>
      <c r="H89" s="94"/>
      <c r="I89" s="94"/>
      <c r="J89" s="95"/>
    </row>
    <row r="90" spans="1:10" ht="36" customHeight="1" x14ac:dyDescent="0.25">
      <c r="A90" s="138" t="s">
        <v>113</v>
      </c>
      <c r="B90" s="76" t="s">
        <v>179</v>
      </c>
      <c r="C90" s="77"/>
      <c r="D90" s="77"/>
      <c r="E90" s="54"/>
      <c r="F90" s="67">
        <v>25200</v>
      </c>
      <c r="G90" s="68"/>
      <c r="H90" s="68"/>
      <c r="I90" s="68"/>
      <c r="J90" s="69"/>
    </row>
    <row r="91" spans="1:10" ht="36" customHeight="1" x14ac:dyDescent="0.25">
      <c r="A91" s="138" t="s">
        <v>113</v>
      </c>
      <c r="B91" s="76" t="s">
        <v>180</v>
      </c>
      <c r="C91" s="77"/>
      <c r="D91" s="77"/>
      <c r="E91" s="54"/>
      <c r="F91" s="67">
        <v>21600</v>
      </c>
      <c r="G91" s="68"/>
      <c r="H91" s="68"/>
      <c r="I91" s="68"/>
      <c r="J91" s="69"/>
    </row>
    <row r="92" spans="1:10" ht="36" customHeight="1" x14ac:dyDescent="0.25">
      <c r="A92" s="138" t="s">
        <v>113</v>
      </c>
      <c r="B92" s="52" t="s">
        <v>181</v>
      </c>
      <c r="C92" s="96"/>
      <c r="D92" s="96"/>
      <c r="E92" s="97"/>
      <c r="F92" s="195">
        <v>32400</v>
      </c>
      <c r="G92" s="257"/>
      <c r="H92" s="257"/>
      <c r="I92" s="257"/>
      <c r="J92" s="258"/>
    </row>
    <row r="93" spans="1:10" ht="36" customHeight="1" x14ac:dyDescent="0.25">
      <c r="A93" s="138" t="s">
        <v>113</v>
      </c>
      <c r="B93" s="52" t="s">
        <v>182</v>
      </c>
      <c r="C93" s="96"/>
      <c r="D93" s="96"/>
      <c r="E93" s="97"/>
      <c r="F93" s="195">
        <v>7920</v>
      </c>
      <c r="G93" s="257"/>
      <c r="H93" s="257"/>
      <c r="I93" s="257"/>
      <c r="J93" s="258"/>
    </row>
    <row r="94" spans="1:10" ht="36" customHeight="1" x14ac:dyDescent="0.25">
      <c r="A94" s="138" t="s">
        <v>113</v>
      </c>
      <c r="B94" s="76" t="s">
        <v>183</v>
      </c>
      <c r="C94" s="77"/>
      <c r="D94" s="77"/>
      <c r="E94" s="54"/>
      <c r="F94" s="67">
        <v>77760</v>
      </c>
      <c r="G94" s="68"/>
      <c r="H94" s="68"/>
      <c r="I94" s="68"/>
      <c r="J94" s="69"/>
    </row>
    <row r="95" spans="1:10" ht="36" customHeight="1" thickBot="1" x14ac:dyDescent="0.3">
      <c r="A95" s="138" t="s">
        <v>113</v>
      </c>
      <c r="B95" s="76" t="s">
        <v>184</v>
      </c>
      <c r="C95" s="77"/>
      <c r="D95" s="77"/>
      <c r="E95" s="54"/>
      <c r="F95" s="67">
        <v>22320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138" t="s">
        <v>111</v>
      </c>
      <c r="B102" s="76" t="s">
        <v>191</v>
      </c>
      <c r="C102" s="77"/>
      <c r="D102" s="77"/>
      <c r="E102" s="54"/>
      <c r="F102" s="224">
        <f>H102*1.2</f>
        <v>32400</v>
      </c>
      <c r="G102" s="225">
        <f>H102*1.1</f>
        <v>29700.000000000004</v>
      </c>
      <c r="H102" s="225">
        <v>27000</v>
      </c>
      <c r="I102" s="225">
        <f>H102*0.75</f>
        <v>20250</v>
      </c>
      <c r="J102" s="226">
        <f>H102*0.5</f>
        <v>13500</v>
      </c>
    </row>
    <row r="103" spans="1:10" ht="36" customHeight="1" x14ac:dyDescent="0.25">
      <c r="A103" s="138" t="s">
        <v>111</v>
      </c>
      <c r="B103" s="76" t="s">
        <v>192</v>
      </c>
      <c r="C103" s="77"/>
      <c r="D103" s="77"/>
      <c r="E103" s="54"/>
      <c r="F103" s="67">
        <v>22680</v>
      </c>
      <c r="G103" s="68"/>
      <c r="H103" s="68"/>
      <c r="I103" s="68"/>
      <c r="J103" s="69"/>
    </row>
    <row r="104" spans="1:10" ht="36" customHeight="1" x14ac:dyDescent="0.25">
      <c r="A104" s="138" t="s">
        <v>111</v>
      </c>
      <c r="B104" s="76" t="s">
        <v>193</v>
      </c>
      <c r="C104" s="77"/>
      <c r="D104" s="77"/>
      <c r="E104" s="54"/>
      <c r="F104" s="67">
        <v>6480</v>
      </c>
      <c r="G104" s="68"/>
      <c r="H104" s="68"/>
      <c r="I104" s="68"/>
      <c r="J104" s="69"/>
    </row>
    <row r="105" spans="1:10" ht="36" customHeight="1" x14ac:dyDescent="0.25">
      <c r="A105" s="138" t="s">
        <v>113</v>
      </c>
      <c r="B105" s="76" t="s">
        <v>194</v>
      </c>
      <c r="C105" s="77"/>
      <c r="D105" s="77"/>
      <c r="E105" s="54"/>
      <c r="F105" s="224">
        <f>H105*1.2</f>
        <v>53568</v>
      </c>
      <c r="G105" s="225">
        <f>H105*1.1</f>
        <v>49104.000000000007</v>
      </c>
      <c r="H105" s="225">
        <v>44640</v>
      </c>
      <c r="I105" s="225">
        <f>H105*0.75</f>
        <v>33480</v>
      </c>
      <c r="J105" s="226">
        <f>H105*0.5</f>
        <v>22320</v>
      </c>
    </row>
    <row r="106" spans="1:10" ht="36" customHeight="1" x14ac:dyDescent="0.25">
      <c r="A106" s="138" t="s">
        <v>113</v>
      </c>
      <c r="B106" s="76" t="s">
        <v>195</v>
      </c>
      <c r="C106" s="77"/>
      <c r="D106" s="77"/>
      <c r="E106" s="54"/>
      <c r="F106" s="67">
        <v>37440</v>
      </c>
      <c r="G106" s="68"/>
      <c r="H106" s="68"/>
      <c r="I106" s="68"/>
      <c r="J106" s="69"/>
    </row>
    <row r="107" spans="1:10" ht="36" customHeight="1" x14ac:dyDescent="0.25">
      <c r="A107" s="138" t="s">
        <v>113</v>
      </c>
      <c r="B107" s="76" t="s">
        <v>196</v>
      </c>
      <c r="C107" s="77"/>
      <c r="D107" s="77"/>
      <c r="E107" s="54"/>
      <c r="F107" s="67">
        <v>10800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27000</v>
      </c>
      <c r="G108" s="68"/>
      <c r="H108" s="68"/>
      <c r="I108" s="68"/>
      <c r="J108" s="69"/>
    </row>
    <row r="109" spans="1:10" ht="54" customHeight="1" thickBot="1" x14ac:dyDescent="0.3"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B110" s="78" t="s">
        <v>199</v>
      </c>
      <c r="C110" s="79"/>
      <c r="D110" s="79"/>
      <c r="E110" s="36"/>
      <c r="F110" s="80">
        <v>35766</v>
      </c>
      <c r="G110" s="81"/>
      <c r="H110" s="81"/>
      <c r="I110" s="81"/>
      <c r="J110" s="82"/>
    </row>
    <row r="111" spans="1:10" ht="36" customHeight="1" x14ac:dyDescent="0.25">
      <c r="B111" s="76" t="s">
        <v>200</v>
      </c>
      <c r="C111" s="77"/>
      <c r="D111" s="77"/>
      <c r="E111" s="54"/>
      <c r="F111" s="67">
        <v>71532</v>
      </c>
      <c r="G111" s="68"/>
      <c r="H111" s="68"/>
      <c r="I111" s="68"/>
      <c r="J111" s="69"/>
    </row>
    <row r="112" spans="1:10" ht="36" customHeight="1" x14ac:dyDescent="0.25">
      <c r="B112" s="76" t="s">
        <v>201</v>
      </c>
      <c r="C112" s="77"/>
      <c r="D112" s="77"/>
      <c r="E112" s="54"/>
      <c r="F112" s="67">
        <v>89640</v>
      </c>
      <c r="G112" s="68"/>
      <c r="H112" s="68"/>
      <c r="I112" s="68"/>
      <c r="J112" s="69"/>
    </row>
    <row r="113" spans="1:10" ht="36" customHeight="1" x14ac:dyDescent="0.25">
      <c r="B113" s="76" t="s">
        <v>202</v>
      </c>
      <c r="C113" s="77"/>
      <c r="D113" s="77"/>
      <c r="E113" s="54"/>
      <c r="F113" s="67">
        <v>1044</v>
      </c>
      <c r="G113" s="68"/>
      <c r="H113" s="68"/>
      <c r="I113" s="68"/>
      <c r="J113" s="69"/>
    </row>
    <row r="114" spans="1:10" ht="36" customHeight="1" x14ac:dyDescent="0.25">
      <c r="B114" s="76" t="s">
        <v>203</v>
      </c>
      <c r="C114" s="77"/>
      <c r="D114" s="77"/>
      <c r="E114" s="54"/>
      <c r="F114" s="67">
        <v>54000</v>
      </c>
      <c r="G114" s="68"/>
      <c r="H114" s="68"/>
      <c r="I114" s="68"/>
      <c r="J114" s="69"/>
    </row>
    <row r="115" spans="1:10" ht="36" customHeight="1" x14ac:dyDescent="0.25">
      <c r="B115" s="76" t="s">
        <v>204</v>
      </c>
      <c r="C115" s="77"/>
      <c r="D115" s="77"/>
      <c r="E115" s="54"/>
      <c r="F115" s="67">
        <v>107046</v>
      </c>
      <c r="G115" s="68"/>
      <c r="H115" s="68"/>
      <c r="I115" s="68"/>
      <c r="J115" s="69"/>
    </row>
    <row r="116" spans="1:10" ht="36" customHeight="1" x14ac:dyDescent="0.25">
      <c r="B116" s="76" t="s">
        <v>205</v>
      </c>
      <c r="C116" s="77"/>
      <c r="D116" s="77"/>
      <c r="E116" s="54"/>
      <c r="F116" s="67">
        <v>136296</v>
      </c>
      <c r="G116" s="68"/>
      <c r="H116" s="68"/>
      <c r="I116" s="68"/>
      <c r="J116" s="69"/>
    </row>
    <row r="117" spans="1:10" ht="36" customHeight="1" thickBot="1" x14ac:dyDescent="0.3">
      <c r="B117" s="118" t="s">
        <v>206</v>
      </c>
      <c r="C117" s="119"/>
      <c r="D117" s="119"/>
      <c r="E117" s="120"/>
      <c r="F117" s="121">
        <v>2070</v>
      </c>
      <c r="G117" s="122"/>
      <c r="H117" s="122"/>
      <c r="I117" s="122"/>
      <c r="J117" s="123"/>
    </row>
    <row r="118" spans="1:10" ht="36" customHeight="1" thickBot="1" x14ac:dyDescent="0.3"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B119" s="241" t="s">
        <v>207</v>
      </c>
      <c r="C119" s="242"/>
      <c r="D119" s="242"/>
      <c r="E119" s="243"/>
      <c r="F119" s="244">
        <v>90</v>
      </c>
      <c r="G119" s="245"/>
      <c r="H119" s="245"/>
      <c r="I119" s="245"/>
      <c r="J119" s="246"/>
    </row>
    <row r="120" spans="1:10" ht="24" thickBot="1" x14ac:dyDescent="0.3"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s="131" customFormat="1" ht="67.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s="131" customFormat="1" ht="40.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s="133" customFormat="1" ht="27" customHeight="1" x14ac:dyDescent="0.25">
      <c r="A124" s="7" t="s">
        <v>113</v>
      </c>
      <c r="B124" s="132" t="s">
        <v>210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s="135" customFormat="1" ht="40.5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18" customHeight="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176"/>
      <c r="D8" s="176"/>
      <c r="E8" s="177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15" t="s">
        <v>114</v>
      </c>
      <c r="C9" s="216"/>
      <c r="D9" s="216"/>
      <c r="E9" s="217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176"/>
      <c r="D11" s="176"/>
      <c r="E11" s="177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15" t="s">
        <v>116</v>
      </c>
      <c r="C12" s="216"/>
      <c r="D12" s="216"/>
      <c r="E12" s="217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30" t="s">
        <v>119</v>
      </c>
      <c r="C17" s="176"/>
      <c r="D17" s="176"/>
      <c r="E17" s="177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15" t="s">
        <v>120</v>
      </c>
      <c r="C18" s="216"/>
      <c r="D18" s="216"/>
      <c r="E18" s="217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2160 до 34800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4320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13392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9072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12960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15552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4536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7200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19992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6240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34800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8160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3192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22020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21888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48960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13248</v>
      </c>
      <c r="G92" s="225">
        <f>H92*1.1</f>
        <v>12144.000000000002</v>
      </c>
      <c r="H92" s="225">
        <v>11040</v>
      </c>
      <c r="I92" s="225">
        <f>H92*0.75</f>
        <v>8280</v>
      </c>
      <c r="J92" s="226">
        <f>H92*0.5</f>
        <v>5520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19008</v>
      </c>
      <c r="G95" s="225">
        <f>H95*1.1</f>
        <v>17424</v>
      </c>
      <c r="H95" s="225">
        <v>15840</v>
      </c>
      <c r="I95" s="225">
        <f>H95*0.75</f>
        <v>11880</v>
      </c>
      <c r="J95" s="226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7680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17179.2</v>
      </c>
      <c r="G98" s="117">
        <f>H98*1.1</f>
        <v>15747.6</v>
      </c>
      <c r="H98" s="117">
        <v>14316</v>
      </c>
      <c r="I98" s="117">
        <f>H98*0.75</f>
        <v>10737</v>
      </c>
      <c r="J98" s="117">
        <f>H98*0.5</f>
        <v>7158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17136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34272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42840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552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25704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51408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64176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948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98" activePane="bottomLeft" state="frozen"/>
      <selection activeCell="B11" sqref="B11:E11"/>
      <selection pane="bottomLeft" activeCell="M39" sqref="M39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1620 до 54648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6444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2538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54648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10728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29556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1620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1620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3240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4860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27612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3384 до 181656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31320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3132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7830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22680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26568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31500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28332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33998.399999999994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26568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120600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30096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25128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181656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165132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6444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47250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34668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48240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56880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61344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48240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327600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297360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33825.599999999999</v>
      </c>
      <c r="G92" s="225">
        <f>H92*1.1</f>
        <v>31006.800000000003</v>
      </c>
      <c r="H92" s="225">
        <v>28188</v>
      </c>
      <c r="I92" s="225">
        <f>H92*0.75</f>
        <v>21141</v>
      </c>
      <c r="J92" s="226">
        <f>H92*0.5</f>
        <v>14094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13266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13284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61344</v>
      </c>
      <c r="G95" s="225">
        <f>H95*1.1</f>
        <v>56232.000000000007</v>
      </c>
      <c r="H95" s="225">
        <v>51120</v>
      </c>
      <c r="I95" s="225">
        <f>H95*0.75</f>
        <v>38340</v>
      </c>
      <c r="J95" s="226">
        <f>H95*0.5</f>
        <v>25560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24480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27799.200000000001</v>
      </c>
      <c r="G98" s="117">
        <f>H98*1.1</f>
        <v>25482.600000000002</v>
      </c>
      <c r="H98" s="117">
        <v>23166</v>
      </c>
      <c r="I98" s="117">
        <f>H98*0.75</f>
        <v>17374.5</v>
      </c>
      <c r="J98" s="117">
        <f>H98*0.5</f>
        <v>11583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47448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95040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118764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1620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71496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142668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178416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2304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F22" sqref="F22:J22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53280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21996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2199.6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5490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15156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37782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43027.199999999997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17532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45540.000000000007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13680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53280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6048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24030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53280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74880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30412.799999999999</v>
      </c>
      <c r="G92" s="225">
        <f>H92*1.1</f>
        <v>27878.400000000001</v>
      </c>
      <c r="H92" s="225">
        <v>25344</v>
      </c>
      <c r="I92" s="225">
        <f>H92*0.75</f>
        <v>19008</v>
      </c>
      <c r="J92" s="226">
        <f>H92*0.5</f>
        <v>12672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3960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3960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43200</v>
      </c>
      <c r="G95" s="225">
        <f>H95*1.1</f>
        <v>39600</v>
      </c>
      <c r="H95" s="225">
        <v>36000</v>
      </c>
      <c r="I95" s="225">
        <f>H95*0.75</f>
        <v>27000</v>
      </c>
      <c r="J95" s="226">
        <f>H95*0.5</f>
        <v>18000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15300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29700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37800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22500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45936.000000000007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57960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1188.0000000000002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4284 до 44388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32310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36972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44388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29808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43740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4644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27648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21600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45360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61920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33177.599999999999</v>
      </c>
      <c r="G92" s="225">
        <f>H92*1.1</f>
        <v>30412.800000000003</v>
      </c>
      <c r="H92" s="225">
        <v>27648</v>
      </c>
      <c r="I92" s="225">
        <f>H92*0.75</f>
        <v>20736</v>
      </c>
      <c r="J92" s="226">
        <f>H92*0.5</f>
        <v>13824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13824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46656</v>
      </c>
      <c r="G95" s="225">
        <f>H95*1.1</f>
        <v>42768</v>
      </c>
      <c r="H95" s="225">
        <v>38880</v>
      </c>
      <c r="I95" s="225">
        <f>H95*0.75</f>
        <v>29160</v>
      </c>
      <c r="J95" s="226">
        <f>H95*0.5</f>
        <v>19440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19440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27648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23796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48852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61164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1296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36540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73080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91764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1296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960 до 15816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3360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1416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9456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3552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960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1920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2880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15816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"&amp;MAX(F54,F58:F59,H92,F60:J71)</f>
        <v>Цена от 1200 до 17928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2520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252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7800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12048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14640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17568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13224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8040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2016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5304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8040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3360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4020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11040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24768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25440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3600</v>
      </c>
      <c r="G92" s="225">
        <f>H92*1.1</f>
        <v>3300.0000000000005</v>
      </c>
      <c r="H92" s="225">
        <v>3000</v>
      </c>
      <c r="I92" s="225">
        <f>H92*0.75</f>
        <v>2250</v>
      </c>
      <c r="J92" s="226">
        <f>H92*0.5</f>
        <v>1500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3000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5904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5184</v>
      </c>
      <c r="G95" s="225">
        <f>H95*1.1</f>
        <v>4752</v>
      </c>
      <c r="H95" s="225">
        <v>4320</v>
      </c>
      <c r="I95" s="225">
        <f>H95*0.75</f>
        <v>3240</v>
      </c>
      <c r="J95" s="226">
        <f>H95*0.5</f>
        <v>2160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4320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12048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24072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30240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480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18168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36120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45072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R14" sqref="R14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customHeight="1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63504</v>
      </c>
      <c r="G8" s="33">
        <f>H8*1.1</f>
        <v>58212.000000000007</v>
      </c>
      <c r="H8" s="33">
        <v>52920</v>
      </c>
      <c r="I8" s="33">
        <f>H8*0.75</f>
        <v>39690</v>
      </c>
      <c r="J8" s="33">
        <f>H8*0.5</f>
        <v>26460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88905.599999999991</v>
      </c>
      <c r="G9" s="37">
        <f>H9*1.1</f>
        <v>81496.800000000003</v>
      </c>
      <c r="H9" s="37">
        <v>74088</v>
      </c>
      <c r="I9" s="37">
        <f>H9*0.75</f>
        <v>55566</v>
      </c>
      <c r="J9" s="37">
        <f>H9*0.5</f>
        <v>37044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72144</v>
      </c>
      <c r="G11" s="33">
        <f>H11*1.1</f>
        <v>66132</v>
      </c>
      <c r="H11" s="33">
        <v>60120</v>
      </c>
      <c r="I11" s="33">
        <f>H11*0.75</f>
        <v>45090</v>
      </c>
      <c r="J11" s="33">
        <f>H11*0.5</f>
        <v>30060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101001.59999999999</v>
      </c>
      <c r="G12" s="37">
        <f>H12*1.1</f>
        <v>92584.8</v>
      </c>
      <c r="H12" s="37">
        <v>84168</v>
      </c>
      <c r="I12" s="37">
        <f>H12*0.75</f>
        <v>63126</v>
      </c>
      <c r="J12" s="37">
        <f>H12*0.5</f>
        <v>42084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155520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34560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3456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17280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38160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30600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38160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46080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119520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36720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30960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115920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79200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162720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25920</v>
      </c>
      <c r="G92" s="225">
        <f>H92*1.1</f>
        <v>23760.000000000004</v>
      </c>
      <c r="H92" s="225">
        <v>21600</v>
      </c>
      <c r="I92" s="225">
        <f>H92*0.75</f>
        <v>16200</v>
      </c>
      <c r="J92" s="226">
        <f>H92*0.5</f>
        <v>10800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23040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36288</v>
      </c>
      <c r="G95" s="225">
        <f>H95*1.1</f>
        <v>33264</v>
      </c>
      <c r="H95" s="225">
        <v>30240</v>
      </c>
      <c r="I95" s="225">
        <f>H95*0.75</f>
        <v>22680</v>
      </c>
      <c r="J95" s="226">
        <f>H95*0.5</f>
        <v>15120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44928</v>
      </c>
      <c r="G98" s="117">
        <f>H98*1.1</f>
        <v>41184</v>
      </c>
      <c r="H98" s="117">
        <v>37440</v>
      </c>
      <c r="I98" s="117">
        <f>H98*0.75</f>
        <v>28080</v>
      </c>
      <c r="J98" s="117">
        <f>H98*0.5</f>
        <v>18720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55080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110160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137880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1800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82800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165240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206640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2880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4284 до 51984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25560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2556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6390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18270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27216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43326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43326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51984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30150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43326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43326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10800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4284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15300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10188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25920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5184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14472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14472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38160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61200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73440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61200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36720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15292.8</v>
      </c>
      <c r="G92" s="225">
        <f>H92*1.1</f>
        <v>14018.400000000001</v>
      </c>
      <c r="H92" s="225">
        <v>12744</v>
      </c>
      <c r="I92" s="225">
        <f>H92*0.75</f>
        <v>9558</v>
      </c>
      <c r="J92" s="226">
        <f>H92*0.5</f>
        <v>6372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21600</v>
      </c>
      <c r="G95" s="225">
        <f>H95*1.1</f>
        <v>19800</v>
      </c>
      <c r="H95" s="225">
        <v>18000</v>
      </c>
      <c r="I95" s="225">
        <f>H95*0.75</f>
        <v>13500</v>
      </c>
      <c r="J95" s="226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36720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12744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265">
        <v>24192</v>
      </c>
      <c r="G100" s="266"/>
      <c r="H100" s="266"/>
      <c r="I100" s="266"/>
      <c r="J100" s="267"/>
    </row>
    <row r="101" spans="1:10" ht="36" customHeight="1" x14ac:dyDescent="0.25">
      <c r="B101" s="76" t="s">
        <v>200</v>
      </c>
      <c r="C101" s="77"/>
      <c r="D101" s="77"/>
      <c r="E101" s="54"/>
      <c r="F101" s="67">
        <v>48852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61164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864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36972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73476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91764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1296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B43" sqref="B43:E4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51408</v>
      </c>
      <c r="G11" s="33">
        <f>H11*1.1</f>
        <v>47124.000000000007</v>
      </c>
      <c r="H11" s="33">
        <v>42840</v>
      </c>
      <c r="I11" s="33">
        <f>H11*0.75</f>
        <v>32130</v>
      </c>
      <c r="J11" s="33">
        <f>H11*0.5</f>
        <v>21420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71971.199999999997</v>
      </c>
      <c r="G12" s="37">
        <f>H12*1.1</f>
        <v>65973.600000000006</v>
      </c>
      <c r="H12" s="37">
        <v>59976</v>
      </c>
      <c r="I12" s="37">
        <f>H12*0.75</f>
        <v>44982</v>
      </c>
      <c r="J12" s="37">
        <f>H12*0.5</f>
        <v>29988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74160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12960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4536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25920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12240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24120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36720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44064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12960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10800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74160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33840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51840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62208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104400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10368</v>
      </c>
      <c r="G92" s="225">
        <f>H92*1.1</f>
        <v>9504</v>
      </c>
      <c r="H92" s="225">
        <v>8640</v>
      </c>
      <c r="I92" s="225">
        <f>H92*0.75</f>
        <v>6480</v>
      </c>
      <c r="J92" s="226">
        <f>H92*0.5</f>
        <v>4320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5040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14688</v>
      </c>
      <c r="G95" s="225">
        <f>H95*1.1</f>
        <v>13464.000000000002</v>
      </c>
      <c r="H95" s="225">
        <v>12240</v>
      </c>
      <c r="I95" s="225">
        <f>H95*0.75</f>
        <v>9180</v>
      </c>
      <c r="J95" s="226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12960</v>
      </c>
      <c r="G98" s="117">
        <f>H98*1.1</f>
        <v>11880.000000000002</v>
      </c>
      <c r="H98" s="117">
        <v>10800</v>
      </c>
      <c r="I98" s="117">
        <f>H98*0.75</f>
        <v>8100</v>
      </c>
      <c r="J98" s="117">
        <f>H98*0.5</f>
        <v>5400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36720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73440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91800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55080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110160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137880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Q41" sqref="Q41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6" customWidth="1"/>
    <col min="3" max="5" width="30.7109375" style="9" customWidth="1"/>
    <col min="6" max="9" width="24.7109375" style="137" customWidth="1"/>
    <col min="10" max="10" width="23.85546875" style="9" customWidth="1"/>
    <col min="11" max="16384" width="9.140625" style="9"/>
  </cols>
  <sheetData>
    <row r="1" spans="1:10" ht="36" customHeight="1" x14ac:dyDescent="0.25">
      <c r="A1" s="138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9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8"/>
      <c r="B5" s="18" t="s">
        <v>104</v>
      </c>
      <c r="C5" s="19"/>
      <c r="D5" s="19"/>
      <c r="E5" s="19"/>
      <c r="F5" s="268"/>
      <c r="G5" s="269"/>
      <c r="H5" s="269"/>
      <c r="I5" s="269"/>
      <c r="J5" s="270"/>
    </row>
    <row r="6" spans="1:10" ht="54" customHeight="1" thickBot="1" x14ac:dyDescent="0.3">
      <c r="A6" s="138"/>
      <c r="B6" s="23" t="s">
        <v>105</v>
      </c>
      <c r="C6" s="24"/>
      <c r="D6" s="24"/>
      <c r="E6" s="271"/>
      <c r="F6" s="272"/>
      <c r="G6" s="273"/>
      <c r="H6" s="273"/>
      <c r="I6" s="273"/>
      <c r="J6" s="274"/>
    </row>
    <row r="7" spans="1:10" ht="24" customHeight="1" thickBot="1" x14ac:dyDescent="0.3">
      <c r="A7" s="138"/>
      <c r="B7" s="143"/>
      <c r="C7" s="144"/>
      <c r="D7" s="144"/>
      <c r="E7" s="144"/>
      <c r="F7" s="275"/>
      <c r="G7" s="276"/>
      <c r="H7" s="276"/>
      <c r="I7" s="276"/>
      <c r="J7" s="277"/>
    </row>
    <row r="8" spans="1:10" ht="36" customHeight="1" x14ac:dyDescent="0.25">
      <c r="A8" s="138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8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8"/>
      <c r="B10" s="27"/>
      <c r="C10" s="38"/>
      <c r="D10" s="38"/>
      <c r="E10" s="38"/>
      <c r="F10" s="278"/>
      <c r="G10" s="279"/>
      <c r="H10" s="279"/>
      <c r="I10" s="279"/>
      <c r="J10" s="280"/>
    </row>
    <row r="11" spans="1:10" ht="36" customHeight="1" x14ac:dyDescent="0.25">
      <c r="A11" s="138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8" t="s">
        <v>113</v>
      </c>
      <c r="B12" s="34" t="s">
        <v>116</v>
      </c>
      <c r="C12" s="35"/>
      <c r="D12" s="35"/>
      <c r="E12" s="35"/>
      <c r="F12" s="281">
        <f>H12*1.2</f>
        <v>62121.599999999999</v>
      </c>
      <c r="G12" s="281">
        <f>H12*1.1</f>
        <v>56944.800000000003</v>
      </c>
      <c r="H12" s="281">
        <v>51768</v>
      </c>
      <c r="I12" s="281">
        <f>H12*0.75</f>
        <v>38826</v>
      </c>
      <c r="J12" s="281">
        <f>H12*0.5</f>
        <v>25884</v>
      </c>
    </row>
    <row r="13" spans="1:10" ht="24" customHeight="1" thickBot="1" x14ac:dyDescent="0.3">
      <c r="A13" s="138"/>
      <c r="B13" s="27"/>
      <c r="C13" s="38"/>
      <c r="D13" s="38"/>
      <c r="E13" s="38"/>
      <c r="F13" s="187"/>
      <c r="G13" s="249"/>
      <c r="H13" s="249"/>
      <c r="I13" s="249"/>
      <c r="J13" s="250"/>
    </row>
    <row r="14" spans="1:10" ht="36" customHeight="1" thickBot="1" x14ac:dyDescent="0.3">
      <c r="A14" s="138" t="s">
        <v>111</v>
      </c>
      <c r="B14" s="30" t="s">
        <v>117</v>
      </c>
      <c r="C14" s="31"/>
      <c r="D14" s="31"/>
      <c r="E14" s="31"/>
      <c r="F14" s="282">
        <v>7200</v>
      </c>
      <c r="G14" s="283"/>
      <c r="H14" s="283"/>
      <c r="I14" s="283"/>
      <c r="J14" s="284"/>
    </row>
    <row r="15" spans="1:10" ht="36" customHeight="1" thickBot="1" x14ac:dyDescent="0.3">
      <c r="A15" s="138" t="s">
        <v>113</v>
      </c>
      <c r="B15" s="46" t="s">
        <v>118</v>
      </c>
      <c r="C15" s="47"/>
      <c r="D15" s="47"/>
      <c r="E15" s="47"/>
      <c r="F15" s="285">
        <v>10080</v>
      </c>
      <c r="G15" s="286"/>
      <c r="H15" s="286"/>
      <c r="I15" s="286"/>
      <c r="J15" s="287"/>
    </row>
    <row r="16" spans="1:10" ht="36" customHeight="1" thickBot="1" x14ac:dyDescent="0.3">
      <c r="A16" s="138"/>
      <c r="B16" s="27"/>
      <c r="C16" s="38"/>
      <c r="D16" s="38"/>
      <c r="E16" s="38"/>
      <c r="F16" s="143"/>
      <c r="G16" s="288"/>
      <c r="H16" s="288"/>
      <c r="I16" s="288"/>
      <c r="J16" s="289"/>
    </row>
    <row r="17" spans="1:10" ht="36" customHeight="1" x14ac:dyDescent="0.25">
      <c r="A17" s="138"/>
      <c r="B17" s="52" t="s">
        <v>119</v>
      </c>
      <c r="C17" s="53"/>
      <c r="D17" s="53"/>
      <c r="E17" s="53"/>
      <c r="F17" s="188">
        <v>1260</v>
      </c>
      <c r="G17" s="290"/>
      <c r="H17" s="290"/>
      <c r="I17" s="290"/>
      <c r="J17" s="189"/>
    </row>
    <row r="18" spans="1:10" ht="36" customHeight="1" thickBot="1" x14ac:dyDescent="0.3">
      <c r="A18" s="138"/>
      <c r="B18" s="52" t="s">
        <v>120</v>
      </c>
      <c r="C18" s="53"/>
      <c r="D18" s="53"/>
      <c r="E18" s="53"/>
      <c r="F18" s="208">
        <v>1800</v>
      </c>
      <c r="G18" s="291"/>
      <c r="H18" s="291"/>
      <c r="I18" s="291"/>
      <c r="J18" s="292"/>
    </row>
    <row r="19" spans="1:10" ht="24" customHeight="1" thickBot="1" x14ac:dyDescent="0.3">
      <c r="A19" s="138"/>
      <c r="B19" s="159"/>
      <c r="C19" s="160"/>
      <c r="D19" s="160"/>
      <c r="E19" s="160"/>
      <c r="F19" s="143"/>
      <c r="G19" s="288"/>
      <c r="H19" s="288"/>
      <c r="I19" s="288"/>
      <c r="J19" s="289"/>
    </row>
    <row r="20" spans="1:10" ht="36" customHeight="1" thickBot="1" x14ac:dyDescent="0.3">
      <c r="A20" s="138"/>
      <c r="B20" s="293" t="s">
        <v>121</v>
      </c>
      <c r="C20" s="294"/>
      <c r="D20" s="294"/>
      <c r="E20" s="295"/>
      <c r="F20" s="296" t="str">
        <f>"Цена от "&amp;MIN($F$21:F40)&amp;" до "&amp;MAX($F$21:F40)</f>
        <v>Цена от 3780 до 75600</v>
      </c>
      <c r="G20" s="297"/>
      <c r="H20" s="297"/>
      <c r="I20" s="297"/>
      <c r="J20" s="298"/>
    </row>
    <row r="21" spans="1:10" ht="36" customHeight="1" outlineLevel="1" x14ac:dyDescent="0.25">
      <c r="A21" s="138"/>
      <c r="B21" s="34" t="s">
        <v>122</v>
      </c>
      <c r="C21" s="35"/>
      <c r="D21" s="35"/>
      <c r="E21" s="35"/>
      <c r="F21" s="299">
        <v>3780</v>
      </c>
      <c r="G21" s="299"/>
      <c r="H21" s="299"/>
      <c r="I21" s="299"/>
      <c r="J21" s="300"/>
    </row>
    <row r="22" spans="1:10" ht="36" customHeight="1" outlineLevel="1" x14ac:dyDescent="0.25">
      <c r="A22" s="138"/>
      <c r="B22" s="52" t="s">
        <v>123</v>
      </c>
      <c r="C22" s="53"/>
      <c r="D22" s="53"/>
      <c r="E22" s="53"/>
      <c r="F22" s="299">
        <v>7560</v>
      </c>
      <c r="G22" s="299"/>
      <c r="H22" s="299"/>
      <c r="I22" s="299"/>
      <c r="J22" s="300"/>
    </row>
    <row r="23" spans="1:10" ht="36" customHeight="1" outlineLevel="1" x14ac:dyDescent="0.25">
      <c r="A23" s="138"/>
      <c r="B23" s="52" t="s">
        <v>124</v>
      </c>
      <c r="C23" s="53"/>
      <c r="D23" s="53"/>
      <c r="E23" s="53"/>
      <c r="F23" s="299">
        <v>11340</v>
      </c>
      <c r="G23" s="299"/>
      <c r="H23" s="299"/>
      <c r="I23" s="299"/>
      <c r="J23" s="300"/>
    </row>
    <row r="24" spans="1:10" ht="36" customHeight="1" outlineLevel="1" x14ac:dyDescent="0.25">
      <c r="A24" s="138"/>
      <c r="B24" s="52" t="s">
        <v>125</v>
      </c>
      <c r="C24" s="53"/>
      <c r="D24" s="53"/>
      <c r="E24" s="53"/>
      <c r="F24" s="299">
        <v>15120</v>
      </c>
      <c r="G24" s="299"/>
      <c r="H24" s="299"/>
      <c r="I24" s="299"/>
      <c r="J24" s="300"/>
    </row>
    <row r="25" spans="1:10" ht="36" customHeight="1" outlineLevel="1" x14ac:dyDescent="0.25">
      <c r="A25" s="138"/>
      <c r="B25" s="52" t="s">
        <v>126</v>
      </c>
      <c r="C25" s="53"/>
      <c r="D25" s="53"/>
      <c r="E25" s="53"/>
      <c r="F25" s="299">
        <v>18900</v>
      </c>
      <c r="G25" s="299"/>
      <c r="H25" s="299"/>
      <c r="I25" s="299"/>
      <c r="J25" s="300"/>
    </row>
    <row r="26" spans="1:10" ht="36" customHeight="1" outlineLevel="1" x14ac:dyDescent="0.25">
      <c r="A26" s="138"/>
      <c r="B26" s="52" t="s">
        <v>127</v>
      </c>
      <c r="C26" s="53"/>
      <c r="D26" s="53"/>
      <c r="E26" s="53"/>
      <c r="F26" s="299">
        <v>22680</v>
      </c>
      <c r="G26" s="299"/>
      <c r="H26" s="299"/>
      <c r="I26" s="299"/>
      <c r="J26" s="300"/>
    </row>
    <row r="27" spans="1:10" ht="36" customHeight="1" outlineLevel="1" x14ac:dyDescent="0.25">
      <c r="A27" s="138"/>
      <c r="B27" s="52" t="s">
        <v>128</v>
      </c>
      <c r="C27" s="53"/>
      <c r="D27" s="53"/>
      <c r="E27" s="53"/>
      <c r="F27" s="299">
        <v>26460</v>
      </c>
      <c r="G27" s="299"/>
      <c r="H27" s="299"/>
      <c r="I27" s="299"/>
      <c r="J27" s="300"/>
    </row>
    <row r="28" spans="1:10" ht="36" customHeight="1" outlineLevel="1" x14ac:dyDescent="0.25">
      <c r="A28" s="138"/>
      <c r="B28" s="52" t="s">
        <v>129</v>
      </c>
      <c r="C28" s="53"/>
      <c r="D28" s="53"/>
      <c r="E28" s="53"/>
      <c r="F28" s="299">
        <v>30240</v>
      </c>
      <c r="G28" s="299"/>
      <c r="H28" s="299"/>
      <c r="I28" s="299"/>
      <c r="J28" s="300"/>
    </row>
    <row r="29" spans="1:10" ht="36" customHeight="1" outlineLevel="1" x14ac:dyDescent="0.25">
      <c r="A29" s="138"/>
      <c r="B29" s="52" t="s">
        <v>130</v>
      </c>
      <c r="C29" s="53"/>
      <c r="D29" s="53"/>
      <c r="E29" s="53"/>
      <c r="F29" s="299">
        <v>34020</v>
      </c>
      <c r="G29" s="299"/>
      <c r="H29" s="299"/>
      <c r="I29" s="299"/>
      <c r="J29" s="300"/>
    </row>
    <row r="30" spans="1:10" ht="36" customHeight="1" outlineLevel="1" x14ac:dyDescent="0.25">
      <c r="A30" s="138"/>
      <c r="B30" s="52" t="s">
        <v>131</v>
      </c>
      <c r="C30" s="53"/>
      <c r="D30" s="53"/>
      <c r="E30" s="53"/>
      <c r="F30" s="299">
        <v>37800</v>
      </c>
      <c r="G30" s="299"/>
      <c r="H30" s="299"/>
      <c r="I30" s="299"/>
      <c r="J30" s="300"/>
    </row>
    <row r="31" spans="1:10" ht="36" customHeight="1" outlineLevel="1" x14ac:dyDescent="0.25">
      <c r="A31" s="138"/>
      <c r="B31" s="52" t="s">
        <v>132</v>
      </c>
      <c r="C31" s="53"/>
      <c r="D31" s="53"/>
      <c r="E31" s="53"/>
      <c r="F31" s="299">
        <v>41580</v>
      </c>
      <c r="G31" s="299"/>
      <c r="H31" s="299"/>
      <c r="I31" s="299"/>
      <c r="J31" s="300"/>
    </row>
    <row r="32" spans="1:10" ht="36" customHeight="1" outlineLevel="1" x14ac:dyDescent="0.25">
      <c r="A32" s="138"/>
      <c r="B32" s="52" t="s">
        <v>133</v>
      </c>
      <c r="C32" s="53"/>
      <c r="D32" s="53"/>
      <c r="E32" s="53"/>
      <c r="F32" s="299">
        <v>45360</v>
      </c>
      <c r="G32" s="299"/>
      <c r="H32" s="299"/>
      <c r="I32" s="299"/>
      <c r="J32" s="300"/>
    </row>
    <row r="33" spans="1:10" ht="36" customHeight="1" outlineLevel="1" x14ac:dyDescent="0.25">
      <c r="A33" s="138"/>
      <c r="B33" s="52" t="s">
        <v>134</v>
      </c>
      <c r="C33" s="53"/>
      <c r="D33" s="53"/>
      <c r="E33" s="53"/>
      <c r="F33" s="299">
        <v>49140</v>
      </c>
      <c r="G33" s="299"/>
      <c r="H33" s="299"/>
      <c r="I33" s="299"/>
      <c r="J33" s="300"/>
    </row>
    <row r="34" spans="1:10" ht="36" customHeight="1" outlineLevel="1" x14ac:dyDescent="0.25">
      <c r="A34" s="138"/>
      <c r="B34" s="52" t="s">
        <v>135</v>
      </c>
      <c r="C34" s="53"/>
      <c r="D34" s="53"/>
      <c r="E34" s="53"/>
      <c r="F34" s="299">
        <v>52920</v>
      </c>
      <c r="G34" s="299"/>
      <c r="H34" s="299"/>
      <c r="I34" s="299"/>
      <c r="J34" s="300"/>
    </row>
    <row r="35" spans="1:10" ht="36" customHeight="1" outlineLevel="1" x14ac:dyDescent="0.25">
      <c r="A35" s="138"/>
      <c r="B35" s="52" t="s">
        <v>136</v>
      </c>
      <c r="C35" s="53"/>
      <c r="D35" s="53"/>
      <c r="E35" s="53"/>
      <c r="F35" s="299">
        <v>56700</v>
      </c>
      <c r="G35" s="299"/>
      <c r="H35" s="299"/>
      <c r="I35" s="299"/>
      <c r="J35" s="300"/>
    </row>
    <row r="36" spans="1:10" ht="36" customHeight="1" outlineLevel="1" x14ac:dyDescent="0.25">
      <c r="A36" s="138"/>
      <c r="B36" s="52" t="s">
        <v>137</v>
      </c>
      <c r="C36" s="53"/>
      <c r="D36" s="53"/>
      <c r="E36" s="53"/>
      <c r="F36" s="299">
        <v>60480</v>
      </c>
      <c r="G36" s="299"/>
      <c r="H36" s="299"/>
      <c r="I36" s="299"/>
      <c r="J36" s="300"/>
    </row>
    <row r="37" spans="1:10" ht="36" customHeight="1" outlineLevel="1" x14ac:dyDescent="0.25">
      <c r="A37" s="138"/>
      <c r="B37" s="52" t="s">
        <v>138</v>
      </c>
      <c r="C37" s="53"/>
      <c r="D37" s="53"/>
      <c r="E37" s="53"/>
      <c r="F37" s="299">
        <v>64260</v>
      </c>
      <c r="G37" s="299"/>
      <c r="H37" s="299"/>
      <c r="I37" s="299"/>
      <c r="J37" s="300"/>
    </row>
    <row r="38" spans="1:10" ht="36" customHeight="1" outlineLevel="1" x14ac:dyDescent="0.25">
      <c r="A38" s="138"/>
      <c r="B38" s="52" t="s">
        <v>139</v>
      </c>
      <c r="C38" s="53"/>
      <c r="D38" s="53"/>
      <c r="E38" s="53"/>
      <c r="F38" s="299">
        <v>68040</v>
      </c>
      <c r="G38" s="299"/>
      <c r="H38" s="299"/>
      <c r="I38" s="299"/>
      <c r="J38" s="300"/>
    </row>
    <row r="39" spans="1:10" ht="36" customHeight="1" outlineLevel="1" x14ac:dyDescent="0.25">
      <c r="A39" s="138"/>
      <c r="B39" s="52" t="s">
        <v>140</v>
      </c>
      <c r="C39" s="53"/>
      <c r="D39" s="53"/>
      <c r="E39" s="53"/>
      <c r="F39" s="299">
        <v>71820</v>
      </c>
      <c r="G39" s="299"/>
      <c r="H39" s="299"/>
      <c r="I39" s="299"/>
      <c r="J39" s="300"/>
    </row>
    <row r="40" spans="1:10" ht="36" customHeight="1" outlineLevel="1" thickBot="1" x14ac:dyDescent="0.3">
      <c r="A40" s="138"/>
      <c r="B40" s="52" t="s">
        <v>141</v>
      </c>
      <c r="C40" s="53"/>
      <c r="D40" s="53"/>
      <c r="E40" s="53"/>
      <c r="F40" s="301">
        <v>75600</v>
      </c>
      <c r="G40" s="301"/>
      <c r="H40" s="301"/>
      <c r="I40" s="301"/>
      <c r="J40" s="302"/>
    </row>
    <row r="41" spans="1:10" ht="36" customHeight="1" thickBot="1" x14ac:dyDescent="0.3">
      <c r="A41" s="138"/>
      <c r="B41" s="70" t="s">
        <v>142</v>
      </c>
      <c r="C41" s="71"/>
      <c r="D41" s="71"/>
      <c r="E41" s="303"/>
      <c r="F41" s="296" t="str">
        <f>"Цена от "&amp;MIN(F42:F51)&amp;" до "&amp;MAX(F42:F51)</f>
        <v>Цена от 1620 до 41040</v>
      </c>
      <c r="G41" s="297"/>
      <c r="H41" s="297"/>
      <c r="I41" s="297"/>
      <c r="J41" s="298"/>
    </row>
    <row r="42" spans="1:10" ht="36" customHeight="1" x14ac:dyDescent="0.25">
      <c r="A42" s="138"/>
      <c r="B42" s="76" t="s">
        <v>143</v>
      </c>
      <c r="C42" s="77"/>
      <c r="D42" s="77"/>
      <c r="E42" s="53"/>
      <c r="F42" s="299">
        <v>4644</v>
      </c>
      <c r="G42" s="299"/>
      <c r="H42" s="299"/>
      <c r="I42" s="299"/>
      <c r="J42" s="300"/>
    </row>
    <row r="43" spans="1:10" ht="36" customHeight="1" x14ac:dyDescent="0.25">
      <c r="A43" s="138"/>
      <c r="B43" s="76" t="s">
        <v>212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8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8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8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8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8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8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8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8"/>
      <c r="B51" s="76" t="s">
        <v>152</v>
      </c>
      <c r="C51" s="77"/>
      <c r="D51" s="77"/>
      <c r="E51" s="53"/>
      <c r="F51" s="304">
        <v>28800</v>
      </c>
      <c r="G51" s="304"/>
      <c r="H51" s="304"/>
      <c r="I51" s="304"/>
      <c r="J51" s="305"/>
    </row>
    <row r="52" spans="1:10" ht="54" customHeight="1" thickBot="1" x14ac:dyDescent="0.3">
      <c r="A52" s="138"/>
      <c r="B52" s="165" t="s">
        <v>213</v>
      </c>
      <c r="C52" s="166"/>
      <c r="D52" s="166"/>
      <c r="E52" s="166"/>
      <c r="F52" s="211" t="str">
        <f>"Цена от "&amp;MIN(F54:F54,F58:F71)&amp;" до "&amp;MAX(F54:F54,F58:F71)</f>
        <v>Цена от 3816 до 79740</v>
      </c>
      <c r="G52" s="306"/>
      <c r="H52" s="306"/>
      <c r="I52" s="306"/>
      <c r="J52" s="307"/>
    </row>
    <row r="53" spans="1:10" ht="24" customHeight="1" thickBot="1" x14ac:dyDescent="0.3">
      <c r="A53" s="138"/>
      <c r="B53" s="27"/>
      <c r="C53" s="38"/>
      <c r="D53" s="38"/>
      <c r="E53" s="38"/>
      <c r="F53" s="187"/>
      <c r="G53" s="249"/>
      <c r="H53" s="249"/>
      <c r="I53" s="249"/>
      <c r="J53" s="250"/>
    </row>
    <row r="54" spans="1:10" ht="36" customHeight="1" x14ac:dyDescent="0.25">
      <c r="A54" s="138"/>
      <c r="B54" s="76" t="s">
        <v>154</v>
      </c>
      <c r="C54" s="77"/>
      <c r="D54" s="77"/>
      <c r="E54" s="53"/>
      <c r="F54" s="299">
        <v>36720</v>
      </c>
      <c r="G54" s="299"/>
      <c r="H54" s="299"/>
      <c r="I54" s="299"/>
      <c r="J54" s="300"/>
    </row>
    <row r="55" spans="1:10" ht="36" customHeight="1" x14ac:dyDescent="0.25">
      <c r="A55" s="138"/>
      <c r="B55" s="76" t="s">
        <v>155</v>
      </c>
      <c r="C55" s="77"/>
      <c r="D55" s="77"/>
      <c r="E55" s="53"/>
      <c r="F55" s="59">
        <v>3672</v>
      </c>
      <c r="G55" s="59"/>
      <c r="H55" s="59"/>
      <c r="I55" s="59"/>
      <c r="J55" s="60"/>
    </row>
    <row r="56" spans="1:10" ht="36" customHeight="1" thickBot="1" x14ac:dyDescent="0.3">
      <c r="A56" s="138"/>
      <c r="B56" s="76" t="s">
        <v>156</v>
      </c>
      <c r="C56" s="77"/>
      <c r="D56" s="77"/>
      <c r="E56" s="53"/>
      <c r="F56" s="304">
        <v>9180</v>
      </c>
      <c r="G56" s="304"/>
      <c r="H56" s="304"/>
      <c r="I56" s="304"/>
      <c r="J56" s="305"/>
    </row>
    <row r="57" spans="1:10" ht="24" customHeight="1" thickBot="1" x14ac:dyDescent="0.3">
      <c r="A57" s="138"/>
      <c r="B57" s="27"/>
      <c r="C57" s="38"/>
      <c r="D57" s="38"/>
      <c r="E57" s="38"/>
      <c r="F57" s="187"/>
      <c r="G57" s="249"/>
      <c r="H57" s="249"/>
      <c r="I57" s="249"/>
      <c r="J57" s="250"/>
    </row>
    <row r="58" spans="1:10" ht="36" customHeight="1" x14ac:dyDescent="0.25">
      <c r="A58" s="138" t="s">
        <v>111</v>
      </c>
      <c r="B58" s="76" t="s">
        <v>157</v>
      </c>
      <c r="C58" s="77"/>
      <c r="D58" s="77"/>
      <c r="E58" s="53"/>
      <c r="F58" s="299">
        <v>32112</v>
      </c>
      <c r="G58" s="299"/>
      <c r="H58" s="299"/>
      <c r="I58" s="299"/>
      <c r="J58" s="300"/>
    </row>
    <row r="59" spans="1:10" ht="36" customHeight="1" x14ac:dyDescent="0.25">
      <c r="A59" s="138" t="s">
        <v>111</v>
      </c>
      <c r="B59" s="52" t="s">
        <v>158</v>
      </c>
      <c r="C59" s="96"/>
      <c r="D59" s="96"/>
      <c r="E59" s="96"/>
      <c r="F59" s="59">
        <v>20340</v>
      </c>
      <c r="G59" s="59"/>
      <c r="H59" s="59"/>
      <c r="I59" s="59"/>
      <c r="J59" s="60"/>
    </row>
    <row r="60" spans="1:10" ht="36" customHeight="1" x14ac:dyDescent="0.25">
      <c r="A60" s="138" t="s">
        <v>111</v>
      </c>
      <c r="B60" s="76" t="s">
        <v>159</v>
      </c>
      <c r="C60" s="77"/>
      <c r="D60" s="77"/>
      <c r="E60" s="53"/>
      <c r="F60" s="59">
        <v>45540</v>
      </c>
      <c r="G60" s="59"/>
      <c r="H60" s="59"/>
      <c r="I60" s="59"/>
      <c r="J60" s="60"/>
    </row>
    <row r="61" spans="1:10" ht="36" customHeight="1" x14ac:dyDescent="0.25">
      <c r="A61" s="138" t="s">
        <v>111</v>
      </c>
      <c r="B61" s="76" t="s">
        <v>160</v>
      </c>
      <c r="C61" s="77"/>
      <c r="D61" s="77"/>
      <c r="E61" s="53"/>
      <c r="F61" s="59">
        <v>29592</v>
      </c>
      <c r="G61" s="59"/>
      <c r="H61" s="59"/>
      <c r="I61" s="59"/>
      <c r="J61" s="60"/>
    </row>
    <row r="62" spans="1:10" ht="36" customHeight="1" x14ac:dyDescent="0.25">
      <c r="A62" s="138" t="s">
        <v>111</v>
      </c>
      <c r="B62" s="76" t="s">
        <v>161</v>
      </c>
      <c r="C62" s="77"/>
      <c r="D62" s="77"/>
      <c r="E62" s="53"/>
      <c r="F62" s="59">
        <v>35510.399999999994</v>
      </c>
      <c r="G62" s="59"/>
      <c r="H62" s="59"/>
      <c r="I62" s="59"/>
      <c r="J62" s="60"/>
    </row>
    <row r="63" spans="1:10" ht="36" customHeight="1" x14ac:dyDescent="0.25">
      <c r="A63" s="138" t="s">
        <v>111</v>
      </c>
      <c r="B63" s="76" t="s">
        <v>162</v>
      </c>
      <c r="C63" s="77"/>
      <c r="D63" s="77"/>
      <c r="E63" s="53"/>
      <c r="F63" s="59">
        <v>18540</v>
      </c>
      <c r="G63" s="59"/>
      <c r="H63" s="59"/>
      <c r="I63" s="59"/>
      <c r="J63" s="60"/>
    </row>
    <row r="64" spans="1:10" ht="36" customHeight="1" x14ac:dyDescent="0.25">
      <c r="A64" s="138" t="s">
        <v>111</v>
      </c>
      <c r="B64" s="76" t="s">
        <v>163</v>
      </c>
      <c r="C64" s="77"/>
      <c r="D64" s="77"/>
      <c r="E64" s="53"/>
      <c r="F64" s="59">
        <v>22140</v>
      </c>
      <c r="G64" s="59"/>
      <c r="H64" s="59"/>
      <c r="I64" s="59"/>
      <c r="J64" s="60"/>
    </row>
    <row r="65" spans="1:10" ht="36" customHeight="1" x14ac:dyDescent="0.25">
      <c r="A65" s="138" t="s">
        <v>111</v>
      </c>
      <c r="B65" s="76" t="s">
        <v>164</v>
      </c>
      <c r="C65" s="77"/>
      <c r="D65" s="77"/>
      <c r="E65" s="53"/>
      <c r="F65" s="59">
        <v>79740</v>
      </c>
      <c r="G65" s="59"/>
      <c r="H65" s="59"/>
      <c r="I65" s="59"/>
      <c r="J65" s="60"/>
    </row>
    <row r="66" spans="1:10" ht="36" customHeight="1" x14ac:dyDescent="0.25">
      <c r="A66" s="138"/>
      <c r="B66" s="76" t="s">
        <v>165</v>
      </c>
      <c r="C66" s="77"/>
      <c r="D66" s="77"/>
      <c r="E66" s="53"/>
      <c r="F66" s="59">
        <v>40068</v>
      </c>
      <c r="G66" s="59"/>
      <c r="H66" s="59"/>
      <c r="I66" s="59"/>
      <c r="J66" s="60"/>
    </row>
    <row r="67" spans="1:10" ht="36" customHeight="1" x14ac:dyDescent="0.25">
      <c r="A67" s="138" t="s">
        <v>111</v>
      </c>
      <c r="B67" s="78" t="s">
        <v>166</v>
      </c>
      <c r="C67" s="79"/>
      <c r="D67" s="79"/>
      <c r="E67" s="35"/>
      <c r="F67" s="59">
        <v>3816</v>
      </c>
      <c r="G67" s="59"/>
      <c r="H67" s="59"/>
      <c r="I67" s="59"/>
      <c r="J67" s="60"/>
    </row>
    <row r="68" spans="1:10" ht="36" customHeight="1" x14ac:dyDescent="0.25">
      <c r="A68" s="138"/>
      <c r="B68" s="76" t="s">
        <v>167</v>
      </c>
      <c r="C68" s="77"/>
      <c r="D68" s="77"/>
      <c r="E68" s="53"/>
      <c r="F68" s="59">
        <v>20052</v>
      </c>
      <c r="G68" s="59"/>
      <c r="H68" s="59"/>
      <c r="I68" s="59"/>
      <c r="J68" s="60"/>
    </row>
    <row r="69" spans="1:10" ht="36" customHeight="1" x14ac:dyDescent="0.25">
      <c r="A69" s="138"/>
      <c r="B69" s="76" t="s">
        <v>168</v>
      </c>
      <c r="C69" s="77"/>
      <c r="D69" s="77"/>
      <c r="E69" s="53"/>
      <c r="F69" s="59">
        <v>16236</v>
      </c>
      <c r="G69" s="59"/>
      <c r="H69" s="59"/>
      <c r="I69" s="59"/>
      <c r="J69" s="60"/>
    </row>
    <row r="70" spans="1:10" ht="36" customHeight="1" x14ac:dyDescent="0.25">
      <c r="A70" s="138" t="s">
        <v>111</v>
      </c>
      <c r="B70" s="52" t="s">
        <v>169</v>
      </c>
      <c r="C70" s="96"/>
      <c r="D70" s="96"/>
      <c r="E70" s="96"/>
      <c r="F70" s="59">
        <v>60120</v>
      </c>
      <c r="G70" s="59"/>
      <c r="H70" s="59"/>
      <c r="I70" s="59"/>
      <c r="J70" s="60"/>
    </row>
    <row r="71" spans="1:10" ht="36" customHeight="1" x14ac:dyDescent="0.25">
      <c r="A71" s="138" t="s">
        <v>111</v>
      </c>
      <c r="B71" s="76" t="s">
        <v>170</v>
      </c>
      <c r="C71" s="77"/>
      <c r="D71" s="77"/>
      <c r="E71" s="53"/>
      <c r="F71" s="59">
        <v>7740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3"/>
      <c r="F72" s="59">
        <v>4644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3"/>
      <c r="F73" s="59">
        <v>18090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18000</v>
      </c>
      <c r="G74" s="59"/>
      <c r="H74" s="59"/>
      <c r="I74" s="59"/>
      <c r="J74" s="60"/>
    </row>
    <row r="75" spans="1:10" ht="36" customHeight="1" x14ac:dyDescent="0.25">
      <c r="A75" s="138" t="s">
        <v>113</v>
      </c>
      <c r="B75" s="76" t="s">
        <v>214</v>
      </c>
      <c r="C75" s="77"/>
      <c r="D75" s="77"/>
      <c r="E75" s="53"/>
      <c r="F75" s="59">
        <v>45360</v>
      </c>
      <c r="G75" s="59"/>
      <c r="H75" s="59"/>
      <c r="I75" s="59"/>
      <c r="J75" s="60"/>
    </row>
    <row r="76" spans="1:10" ht="36" customHeight="1" x14ac:dyDescent="0.25">
      <c r="A76" s="138" t="s">
        <v>113</v>
      </c>
      <c r="B76" s="76" t="s">
        <v>215</v>
      </c>
      <c r="C76" s="77"/>
      <c r="D76" s="77"/>
      <c r="E76" s="53"/>
      <c r="F76" s="59">
        <v>28800</v>
      </c>
      <c r="G76" s="59"/>
      <c r="H76" s="59"/>
      <c r="I76" s="59"/>
      <c r="J76" s="60"/>
    </row>
    <row r="77" spans="1:10" ht="36" customHeight="1" x14ac:dyDescent="0.25">
      <c r="A77" s="138" t="s">
        <v>113</v>
      </c>
      <c r="B77" s="76" t="s">
        <v>216</v>
      </c>
      <c r="C77" s="77"/>
      <c r="D77" s="77"/>
      <c r="E77" s="53"/>
      <c r="F77" s="59">
        <v>64080</v>
      </c>
      <c r="G77" s="59"/>
      <c r="H77" s="59"/>
      <c r="I77" s="59"/>
      <c r="J77" s="60"/>
    </row>
    <row r="78" spans="1:10" ht="36" customHeight="1" x14ac:dyDescent="0.25">
      <c r="A78" s="138" t="s">
        <v>113</v>
      </c>
      <c r="B78" s="76" t="s">
        <v>217</v>
      </c>
      <c r="C78" s="77"/>
      <c r="D78" s="77"/>
      <c r="E78" s="53"/>
      <c r="F78" s="59">
        <v>41760</v>
      </c>
      <c r="G78" s="59"/>
      <c r="H78" s="59"/>
      <c r="I78" s="59"/>
      <c r="J78" s="60"/>
    </row>
    <row r="79" spans="1:10" ht="36" customHeight="1" x14ac:dyDescent="0.25">
      <c r="A79" s="138" t="s">
        <v>113</v>
      </c>
      <c r="B79" s="84" t="s">
        <v>218</v>
      </c>
      <c r="C79" s="85"/>
      <c r="D79" s="85"/>
      <c r="E79" s="308"/>
      <c r="F79" s="59">
        <v>50112</v>
      </c>
      <c r="G79" s="59"/>
      <c r="H79" s="59"/>
      <c r="I79" s="59"/>
      <c r="J79" s="60"/>
    </row>
    <row r="80" spans="1:10" ht="36" customHeight="1" x14ac:dyDescent="0.25">
      <c r="A80" s="138" t="s">
        <v>113</v>
      </c>
      <c r="B80" s="76" t="s">
        <v>219</v>
      </c>
      <c r="C80" s="77"/>
      <c r="D80" s="77"/>
      <c r="E80" s="53"/>
      <c r="F80" s="59">
        <v>26640</v>
      </c>
      <c r="G80" s="59"/>
      <c r="H80" s="59"/>
      <c r="I80" s="59"/>
      <c r="J80" s="60"/>
    </row>
    <row r="81" spans="1:10" ht="36" customHeight="1" x14ac:dyDescent="0.25">
      <c r="A81" s="138" t="s">
        <v>113</v>
      </c>
      <c r="B81" s="76" t="s">
        <v>220</v>
      </c>
      <c r="C81" s="77"/>
      <c r="D81" s="77"/>
      <c r="E81" s="53"/>
      <c r="F81" s="59">
        <v>31680</v>
      </c>
      <c r="G81" s="59"/>
      <c r="H81" s="59"/>
      <c r="I81" s="59"/>
      <c r="J81" s="60"/>
    </row>
    <row r="82" spans="1:10" ht="36" customHeight="1" x14ac:dyDescent="0.25">
      <c r="A82" s="138" t="s">
        <v>113</v>
      </c>
      <c r="B82" s="76" t="s">
        <v>221</v>
      </c>
      <c r="C82" s="77"/>
      <c r="D82" s="77"/>
      <c r="E82" s="53"/>
      <c r="F82" s="59">
        <v>112320</v>
      </c>
      <c r="G82" s="59"/>
      <c r="H82" s="59"/>
      <c r="I82" s="59"/>
      <c r="J82" s="60"/>
    </row>
    <row r="83" spans="1:10" ht="36" customHeight="1" x14ac:dyDescent="0.25">
      <c r="A83" s="138" t="s">
        <v>113</v>
      </c>
      <c r="B83" s="78" t="s">
        <v>222</v>
      </c>
      <c r="C83" s="79"/>
      <c r="D83" s="79"/>
      <c r="E83" s="35"/>
      <c r="F83" s="59">
        <v>5760</v>
      </c>
      <c r="G83" s="59"/>
      <c r="H83" s="59"/>
      <c r="I83" s="59"/>
      <c r="J83" s="60"/>
    </row>
    <row r="84" spans="1:10" ht="36" customHeight="1" x14ac:dyDescent="0.25">
      <c r="A84" s="138" t="s">
        <v>113</v>
      </c>
      <c r="B84" s="76" t="s">
        <v>223</v>
      </c>
      <c r="C84" s="77"/>
      <c r="D84" s="77"/>
      <c r="E84" s="53"/>
      <c r="F84" s="59">
        <v>84240</v>
      </c>
      <c r="G84" s="59"/>
      <c r="H84" s="59"/>
      <c r="I84" s="59"/>
      <c r="J84" s="60"/>
    </row>
    <row r="85" spans="1:10" ht="36" customHeight="1" thickBot="1" x14ac:dyDescent="0.3">
      <c r="A85" s="138" t="s">
        <v>113</v>
      </c>
      <c r="B85" s="84" t="s">
        <v>224</v>
      </c>
      <c r="C85" s="85"/>
      <c r="D85" s="85"/>
      <c r="E85" s="308"/>
      <c r="F85" s="304">
        <v>11520</v>
      </c>
      <c r="G85" s="304"/>
      <c r="H85" s="304"/>
      <c r="I85" s="304"/>
      <c r="J85" s="305"/>
    </row>
    <row r="86" spans="1:10" ht="27" customHeight="1" thickBot="1" x14ac:dyDescent="0.3">
      <c r="A86" s="138"/>
      <c r="B86" s="18" t="s">
        <v>185</v>
      </c>
      <c r="C86" s="19"/>
      <c r="D86" s="19"/>
      <c r="E86" s="20"/>
      <c r="F86" s="268"/>
      <c r="G86" s="269"/>
      <c r="H86" s="269"/>
      <c r="I86" s="269"/>
      <c r="J86" s="270"/>
    </row>
    <row r="87" spans="1:10" ht="19.5" customHeight="1" thickBot="1" x14ac:dyDescent="0.3">
      <c r="A87" s="138"/>
      <c r="B87" s="171" t="s">
        <v>186</v>
      </c>
      <c r="C87" s="172"/>
      <c r="D87" s="172"/>
      <c r="E87" s="172"/>
      <c r="F87" s="309"/>
      <c r="G87" s="310"/>
      <c r="H87" s="310"/>
      <c r="I87" s="310"/>
      <c r="J87" s="311"/>
    </row>
    <row r="88" spans="1:10" ht="36" customHeight="1" x14ac:dyDescent="0.25">
      <c r="A88" s="138"/>
      <c r="B88" s="34" t="s">
        <v>187</v>
      </c>
      <c r="C88" s="174"/>
      <c r="D88" s="174"/>
      <c r="E88" s="174"/>
      <c r="F88" s="299">
        <v>60</v>
      </c>
      <c r="G88" s="299"/>
      <c r="H88" s="299"/>
      <c r="I88" s="299"/>
      <c r="J88" s="300"/>
    </row>
    <row r="89" spans="1:10" ht="36" customHeight="1" x14ac:dyDescent="0.25">
      <c r="A89" s="138"/>
      <c r="B89" s="76" t="s">
        <v>188</v>
      </c>
      <c r="C89" s="77"/>
      <c r="D89" s="77"/>
      <c r="E89" s="53"/>
      <c r="F89" s="59">
        <v>60</v>
      </c>
      <c r="G89" s="59"/>
      <c r="H89" s="59"/>
      <c r="I89" s="59"/>
      <c r="J89" s="60"/>
    </row>
    <row r="90" spans="1:10" ht="36" customHeight="1" thickBot="1" x14ac:dyDescent="0.3">
      <c r="A90" s="138"/>
      <c r="B90" s="76" t="s">
        <v>189</v>
      </c>
      <c r="C90" s="77"/>
      <c r="D90" s="77"/>
      <c r="E90" s="53"/>
      <c r="F90" s="304">
        <v>120</v>
      </c>
      <c r="G90" s="304"/>
      <c r="H90" s="304"/>
      <c r="I90" s="304"/>
      <c r="J90" s="305"/>
    </row>
    <row r="91" spans="1:10" ht="36" customHeight="1" thickBot="1" x14ac:dyDescent="0.3">
      <c r="A91" s="7"/>
      <c r="B91" s="18" t="s">
        <v>190</v>
      </c>
      <c r="C91" s="19"/>
      <c r="D91" s="19"/>
      <c r="E91" s="19"/>
      <c r="F91" s="211"/>
      <c r="G91" s="306"/>
      <c r="H91" s="306"/>
      <c r="I91" s="306"/>
      <c r="J91" s="307"/>
    </row>
    <row r="92" spans="1:10" ht="36" customHeight="1" x14ac:dyDescent="0.25">
      <c r="A92" s="138" t="s">
        <v>111</v>
      </c>
      <c r="B92" s="76" t="s">
        <v>244</v>
      </c>
      <c r="C92" s="77"/>
      <c r="D92" s="77"/>
      <c r="E92" s="53"/>
      <c r="F92" s="114">
        <f>H92*1.2</f>
        <v>54432</v>
      </c>
      <c r="G92" s="114">
        <f>H92*1.1</f>
        <v>49896.000000000007</v>
      </c>
      <c r="H92" s="114">
        <v>45360</v>
      </c>
      <c r="I92" s="114">
        <f>H92*0.75</f>
        <v>34020</v>
      </c>
      <c r="J92" s="115">
        <f>H92*0.5</f>
        <v>22680</v>
      </c>
    </row>
    <row r="93" spans="1:10" ht="36" customHeight="1" x14ac:dyDescent="0.25">
      <c r="A93" s="138" t="s">
        <v>111</v>
      </c>
      <c r="B93" s="76" t="s">
        <v>192</v>
      </c>
      <c r="C93" s="77"/>
      <c r="D93" s="77"/>
      <c r="E93" s="53"/>
      <c r="F93" s="59">
        <v>20052</v>
      </c>
      <c r="G93" s="59"/>
      <c r="H93" s="59"/>
      <c r="I93" s="59"/>
      <c r="J93" s="60"/>
    </row>
    <row r="94" spans="1:10" ht="36" customHeight="1" x14ac:dyDescent="0.25">
      <c r="A94" s="138" t="s">
        <v>111</v>
      </c>
      <c r="B94" s="76" t="s">
        <v>193</v>
      </c>
      <c r="C94" s="77"/>
      <c r="D94" s="77"/>
      <c r="E94" s="53"/>
      <c r="F94" s="59">
        <v>17784</v>
      </c>
      <c r="G94" s="59"/>
      <c r="H94" s="59"/>
      <c r="I94" s="59"/>
      <c r="J94" s="60"/>
    </row>
    <row r="95" spans="1:10" ht="36" customHeight="1" x14ac:dyDescent="0.25">
      <c r="A95" s="138" t="s">
        <v>113</v>
      </c>
      <c r="B95" s="76" t="s">
        <v>226</v>
      </c>
      <c r="C95" s="77"/>
      <c r="D95" s="77"/>
      <c r="E95" s="53"/>
      <c r="F95" s="117">
        <f>H95*1.2</f>
        <v>21600</v>
      </c>
      <c r="G95" s="117">
        <f>H95*1.1</f>
        <v>19800</v>
      </c>
      <c r="H95" s="117">
        <v>18000</v>
      </c>
      <c r="I95" s="117">
        <f>H95*0.75</f>
        <v>13500</v>
      </c>
      <c r="J95" s="312">
        <f>H95*0.5</f>
        <v>9000</v>
      </c>
    </row>
    <row r="96" spans="1:10" ht="36" customHeight="1" x14ac:dyDescent="0.25">
      <c r="A96" s="138" t="s">
        <v>113</v>
      </c>
      <c r="B96" s="76" t="s">
        <v>227</v>
      </c>
      <c r="C96" s="77"/>
      <c r="D96" s="77"/>
      <c r="E96" s="53"/>
      <c r="F96" s="59">
        <v>28080</v>
      </c>
      <c r="G96" s="59"/>
      <c r="H96" s="59"/>
      <c r="I96" s="59"/>
      <c r="J96" s="60"/>
    </row>
    <row r="97" spans="1:10" ht="36" customHeight="1" x14ac:dyDescent="0.25">
      <c r="A97" s="138" t="s">
        <v>113</v>
      </c>
      <c r="B97" s="76" t="s">
        <v>228</v>
      </c>
      <c r="C97" s="77"/>
      <c r="D97" s="77"/>
      <c r="E97" s="53"/>
      <c r="F97" s="59">
        <v>25200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304">
        <v>12600</v>
      </c>
      <c r="G98" s="304"/>
      <c r="H98" s="304"/>
      <c r="I98" s="304"/>
      <c r="J98" s="305"/>
    </row>
    <row r="99" spans="1:10" ht="54" customHeight="1" thickBot="1" x14ac:dyDescent="0.3">
      <c r="A99" s="138"/>
      <c r="B99" s="165" t="s">
        <v>198</v>
      </c>
      <c r="C99" s="166"/>
      <c r="D99" s="166"/>
      <c r="E99" s="166"/>
      <c r="F99" s="211"/>
      <c r="G99" s="306"/>
      <c r="H99" s="306"/>
      <c r="I99" s="306"/>
      <c r="J99" s="307"/>
    </row>
    <row r="100" spans="1:10" ht="36" customHeight="1" x14ac:dyDescent="0.25">
      <c r="A100" s="138"/>
      <c r="B100" s="76" t="s">
        <v>199</v>
      </c>
      <c r="C100" s="77"/>
      <c r="D100" s="77"/>
      <c r="E100" s="53"/>
      <c r="F100" s="299">
        <v>31140</v>
      </c>
      <c r="G100" s="299"/>
      <c r="H100" s="299"/>
      <c r="I100" s="299"/>
      <c r="J100" s="300"/>
    </row>
    <row r="101" spans="1:10" ht="36" customHeight="1" x14ac:dyDescent="0.25">
      <c r="A101" s="138"/>
      <c r="B101" s="76" t="s">
        <v>200</v>
      </c>
      <c r="C101" s="77"/>
      <c r="D101" s="77"/>
      <c r="E101" s="53"/>
      <c r="F101" s="59">
        <v>61740</v>
      </c>
      <c r="G101" s="59"/>
      <c r="H101" s="59"/>
      <c r="I101" s="59"/>
      <c r="J101" s="60"/>
    </row>
    <row r="102" spans="1:10" ht="36" customHeight="1" x14ac:dyDescent="0.25">
      <c r="A102" s="138"/>
      <c r="B102" s="76" t="s">
        <v>201</v>
      </c>
      <c r="C102" s="77"/>
      <c r="D102" s="77"/>
      <c r="E102" s="53"/>
      <c r="F102" s="59">
        <v>77940</v>
      </c>
      <c r="G102" s="59"/>
      <c r="H102" s="59"/>
      <c r="I102" s="59"/>
      <c r="J102" s="60"/>
    </row>
    <row r="103" spans="1:10" ht="36" customHeight="1" x14ac:dyDescent="0.25">
      <c r="A103" s="138"/>
      <c r="B103" s="76" t="s">
        <v>202</v>
      </c>
      <c r="C103" s="77"/>
      <c r="D103" s="77"/>
      <c r="E103" s="53"/>
      <c r="F103" s="59">
        <v>1080</v>
      </c>
      <c r="G103" s="59"/>
      <c r="H103" s="59"/>
      <c r="I103" s="59"/>
      <c r="J103" s="60"/>
    </row>
    <row r="104" spans="1:10" ht="36" customHeight="1" x14ac:dyDescent="0.25">
      <c r="A104" s="138"/>
      <c r="B104" s="76" t="s">
        <v>203</v>
      </c>
      <c r="C104" s="77"/>
      <c r="D104" s="77"/>
      <c r="E104" s="53"/>
      <c r="F104" s="59">
        <v>45540</v>
      </c>
      <c r="G104" s="59"/>
      <c r="H104" s="59"/>
      <c r="I104" s="59"/>
      <c r="J104" s="60"/>
    </row>
    <row r="105" spans="1:10" ht="36" customHeight="1" x14ac:dyDescent="0.25">
      <c r="A105" s="138"/>
      <c r="B105" s="76" t="s">
        <v>204</v>
      </c>
      <c r="C105" s="77"/>
      <c r="D105" s="77"/>
      <c r="E105" s="53"/>
      <c r="F105" s="59">
        <v>88740</v>
      </c>
      <c r="G105" s="59"/>
      <c r="H105" s="59"/>
      <c r="I105" s="59"/>
      <c r="J105" s="60"/>
    </row>
    <row r="106" spans="1:10" ht="36" customHeight="1" x14ac:dyDescent="0.25">
      <c r="A106" s="138"/>
      <c r="B106" s="76" t="s">
        <v>205</v>
      </c>
      <c r="C106" s="77"/>
      <c r="D106" s="77"/>
      <c r="E106" s="53"/>
      <c r="F106" s="59">
        <v>110340</v>
      </c>
      <c r="G106" s="59"/>
      <c r="H106" s="59"/>
      <c r="I106" s="59"/>
      <c r="J106" s="60"/>
    </row>
    <row r="107" spans="1:10" ht="36" customHeight="1" thickBot="1" x14ac:dyDescent="0.3">
      <c r="A107" s="138"/>
      <c r="B107" s="84" t="s">
        <v>206</v>
      </c>
      <c r="C107" s="85"/>
      <c r="D107" s="85"/>
      <c r="E107" s="308"/>
      <c r="F107" s="59">
        <v>1620</v>
      </c>
      <c r="G107" s="59"/>
      <c r="H107" s="59"/>
      <c r="I107" s="59"/>
      <c r="J107" s="60"/>
    </row>
    <row r="108" spans="1:10" ht="36" customHeight="1" thickBot="1" x14ac:dyDescent="0.3">
      <c r="A108" s="138"/>
      <c r="B108" s="313" t="s">
        <v>186</v>
      </c>
      <c r="C108" s="314"/>
      <c r="D108" s="314"/>
      <c r="E108" s="314"/>
      <c r="F108" s="314"/>
      <c r="G108" s="314"/>
      <c r="H108" s="314"/>
      <c r="I108" s="314"/>
      <c r="J108" s="315"/>
    </row>
    <row r="109" spans="1:10" ht="36" customHeight="1" thickBot="1" x14ac:dyDescent="0.3">
      <c r="A109" s="138"/>
      <c r="B109" s="241" t="s">
        <v>207</v>
      </c>
      <c r="C109" s="242"/>
      <c r="D109" s="242"/>
      <c r="E109" s="243"/>
      <c r="F109" s="244">
        <v>90</v>
      </c>
      <c r="G109" s="245"/>
      <c r="H109" s="245"/>
      <c r="I109" s="245"/>
      <c r="J109" s="316"/>
    </row>
    <row r="110" spans="1:10" ht="24" customHeight="1" x14ac:dyDescent="0.25">
      <c r="A110" s="138"/>
      <c r="B110" s="143"/>
      <c r="C110" s="288"/>
      <c r="D110" s="288"/>
      <c r="E110" s="288"/>
      <c r="F110" s="288"/>
      <c r="G110" s="288"/>
      <c r="H110" s="288"/>
      <c r="I110" s="288"/>
      <c r="J110" s="288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</row>
    <row r="112" spans="1:10" ht="27" customHeight="1" x14ac:dyDescent="0.25">
      <c r="A112" s="7" t="s">
        <v>113</v>
      </c>
      <c r="B112" s="132" t="s">
        <v>229</v>
      </c>
      <c r="C112" s="132"/>
      <c r="D112" s="132"/>
      <c r="E112" s="132"/>
      <c r="F112" s="132"/>
      <c r="G112" s="132"/>
      <c r="H112" s="132"/>
      <c r="I112" s="132"/>
    </row>
    <row r="113" spans="1:9" ht="40.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18" customHeight="1" x14ac:dyDescent="0.25">
      <c r="A114" s="7"/>
    </row>
  </sheetData>
  <sheetProtection selectLockedCells="1" selectUnlockedCells="1"/>
  <mergeCells count="210">
    <mergeCell ref="B108:J108"/>
    <mergeCell ref="B109:E109"/>
    <mergeCell ref="F109:I109"/>
    <mergeCell ref="B110:J110"/>
    <mergeCell ref="B112:I112"/>
    <mergeCell ref="B113:I113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92" activePane="bottomLeft" state="frozen"/>
      <selection activeCell="B11" sqref="B11:E11"/>
      <selection pane="bottomLeft" activeCell="F97" sqref="F97:J97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31017.599999999999</v>
      </c>
      <c r="G8" s="33">
        <f>H8*1.1</f>
        <v>28432.800000000003</v>
      </c>
      <c r="H8" s="33">
        <v>25848</v>
      </c>
      <c r="I8" s="33">
        <f>H8*0.75</f>
        <v>19386</v>
      </c>
      <c r="J8" s="33">
        <f>H8*0.5</f>
        <v>12924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43459.199999999997</v>
      </c>
      <c r="G9" s="37">
        <f>H9*1.1</f>
        <v>39837.600000000006</v>
      </c>
      <c r="H9" s="37">
        <v>36216</v>
      </c>
      <c r="I9" s="37">
        <f>H9*0.75</f>
        <v>27162</v>
      </c>
      <c r="J9" s="37">
        <f>H9*0.5</f>
        <v>18108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36979.199999999997</v>
      </c>
      <c r="G11" s="33">
        <f>H11*1.1</f>
        <v>33897.600000000006</v>
      </c>
      <c r="H11" s="33">
        <v>30816</v>
      </c>
      <c r="I11" s="33">
        <f>H11*0.75</f>
        <v>23112</v>
      </c>
      <c r="J11" s="33">
        <f>H11*0.5</f>
        <v>15408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51840</v>
      </c>
      <c r="G12" s="37">
        <f>H12*1.1</f>
        <v>47520.000000000007</v>
      </c>
      <c r="H12" s="37">
        <v>43200</v>
      </c>
      <c r="I12" s="37">
        <f>H12*0.75</f>
        <v>32400</v>
      </c>
      <c r="J12" s="37">
        <f>H12*0.5</f>
        <v>21600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7452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3204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4536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7812 до 156240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7812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15624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23436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31248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39060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46872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54684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62496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70308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78120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85932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93744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101556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109368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117180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124992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132804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140616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148428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156240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4968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77184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55224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52416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62899.199999999997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75060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46800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15588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77184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4968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45090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77760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73440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88128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108720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93">
        <v>120</v>
      </c>
      <c r="G90" s="94"/>
      <c r="H90" s="94"/>
      <c r="I90" s="94"/>
      <c r="J90" s="95"/>
    </row>
    <row r="91" spans="1:10" ht="36" customHeight="1" thickBot="1" x14ac:dyDescent="0.3">
      <c r="B91" s="18" t="s">
        <v>190</v>
      </c>
      <c r="C91" s="19"/>
      <c r="D91" s="19"/>
      <c r="E91" s="20"/>
      <c r="F91" s="317"/>
      <c r="G91" s="111"/>
      <c r="H91" s="111"/>
      <c r="I91" s="111"/>
      <c r="J91" s="112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26784</v>
      </c>
      <c r="G92" s="225">
        <f>H92*1.1</f>
        <v>24552.000000000004</v>
      </c>
      <c r="H92" s="225">
        <v>22320</v>
      </c>
      <c r="I92" s="225">
        <f>H92*0.75</f>
        <v>16740</v>
      </c>
      <c r="J92" s="226">
        <f>H92*0.5</f>
        <v>11160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38016</v>
      </c>
      <c r="G95" s="225">
        <f>H95*1.1</f>
        <v>34848</v>
      </c>
      <c r="H95" s="225">
        <v>31680</v>
      </c>
      <c r="I95" s="225">
        <f>H95*0.75</f>
        <v>23760</v>
      </c>
      <c r="J95" s="226">
        <f>H95*0.5</f>
        <v>15840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31176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62460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77904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93456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116820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F8" sqref="F8:J9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75096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14760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1476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3690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27864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43560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59832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34920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41904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45000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75096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13500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15624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13464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33120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3672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61200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84240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48960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58752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105840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46800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17884.8</v>
      </c>
      <c r="G92" s="225">
        <f>H92*1.1</f>
        <v>16394.400000000001</v>
      </c>
      <c r="H92" s="225">
        <v>14904</v>
      </c>
      <c r="I92" s="225">
        <f>H92*0.75</f>
        <v>11178</v>
      </c>
      <c r="J92" s="226">
        <f>H92*0.5</f>
        <v>7452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11376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25056</v>
      </c>
      <c r="G95" s="225">
        <f>H95*1.1</f>
        <v>22968.000000000004</v>
      </c>
      <c r="H95" s="225">
        <v>20880</v>
      </c>
      <c r="I95" s="225">
        <f>H95*0.75</f>
        <v>15660</v>
      </c>
      <c r="J95" s="226">
        <f>H95*0.5</f>
        <v>10440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67">
        <v>5670</v>
      </c>
      <c r="G98" s="68"/>
      <c r="H98" s="68"/>
      <c r="I98" s="68"/>
      <c r="J98" s="69"/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31176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62496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77904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93456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116856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259" t="s">
        <v>207</v>
      </c>
      <c r="C109" s="260"/>
      <c r="D109" s="260"/>
      <c r="E109" s="261"/>
      <c r="F109" s="262">
        <v>90</v>
      </c>
      <c r="G109" s="263"/>
      <c r="H109" s="263"/>
      <c r="I109" s="263"/>
      <c r="J109" s="264"/>
    </row>
    <row r="110" spans="1:10" ht="22.5" customHeight="1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67.5" customHeight="1" x14ac:dyDescent="0.25">
      <c r="B111" s="130" t="s">
        <v>246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0.5" customHeight="1" x14ac:dyDescent="0.25">
      <c r="B112" s="130" t="s">
        <v>209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7" customHeight="1" x14ac:dyDescent="0.25">
      <c r="A113" s="7" t="s">
        <v>113</v>
      </c>
      <c r="B113" s="132" t="s">
        <v>210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40.5" customHeight="1" x14ac:dyDescent="0.25"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18" customHeight="1" x14ac:dyDescent="0.25"/>
  </sheetData>
  <sheetProtection selectLockedCells="1" selectUnlockedCells="1"/>
  <mergeCells count="209">
    <mergeCell ref="B112:J112"/>
    <mergeCell ref="B113:J113"/>
    <mergeCell ref="B114:J114"/>
    <mergeCell ref="B108:J108"/>
    <mergeCell ref="B109:E109"/>
    <mergeCell ref="F109:J109"/>
    <mergeCell ref="B110:E110"/>
    <mergeCell ref="F110:J110"/>
    <mergeCell ref="B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24624</v>
      </c>
      <c r="G8" s="33">
        <f>H8*1.1</f>
        <v>22572.000000000004</v>
      </c>
      <c r="H8" s="33">
        <v>20520</v>
      </c>
      <c r="I8" s="33">
        <f>H8*0.75</f>
        <v>15390</v>
      </c>
      <c r="J8" s="33">
        <f>H8*0.5</f>
        <v>10260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34473.599999999999</v>
      </c>
      <c r="G9" s="37">
        <f>H9*1.1</f>
        <v>31600.800000000003</v>
      </c>
      <c r="H9" s="37">
        <v>28728</v>
      </c>
      <c r="I9" s="37">
        <f>H9*0.75</f>
        <v>21546</v>
      </c>
      <c r="J9" s="37">
        <f>H9*0.5</f>
        <v>14364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27216</v>
      </c>
      <c r="G11" s="33">
        <f>H11*1.1</f>
        <v>24948.000000000004</v>
      </c>
      <c r="H11" s="33">
        <v>22680</v>
      </c>
      <c r="I11" s="33">
        <f>H11*0.75</f>
        <v>17010</v>
      </c>
      <c r="J11" s="33">
        <f>H11*0.5</f>
        <v>11340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38102.400000000001</v>
      </c>
      <c r="G12" s="37">
        <f>H12*1.1</f>
        <v>34927.200000000004</v>
      </c>
      <c r="H12" s="37">
        <v>31752</v>
      </c>
      <c r="I12" s="37">
        <f>H12*0.75</f>
        <v>23814</v>
      </c>
      <c r="J12" s="37">
        <f>H12*0.5</f>
        <v>15876</v>
      </c>
    </row>
    <row r="13" spans="1:10" ht="24" customHeight="1" thickBot="1" x14ac:dyDescent="0.3">
      <c r="A13" s="7"/>
      <c r="B13" s="27"/>
      <c r="C13" s="38"/>
      <c r="D13" s="38"/>
      <c r="E13" s="3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54" customHeight="1" thickBot="1" x14ac:dyDescent="0.3">
      <c r="A51" s="7"/>
      <c r="B51" s="203" t="s">
        <v>213</v>
      </c>
      <c r="C51" s="204"/>
      <c r="D51" s="204"/>
      <c r="E51" s="205"/>
      <c r="F51" s="218" t="str">
        <f>"Цена от "&amp;MIN(F53,F57:J58,H91,F59:J70)&amp;" до "&amp;MAX(F53,F57:J58,H91,F59:J70)</f>
        <v>Цена от 2880 до 34560</v>
      </c>
      <c r="G51" s="219"/>
      <c r="H51" s="219"/>
      <c r="I51" s="219"/>
      <c r="J51" s="220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5760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576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1440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21600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3600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2880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7200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5400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28800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2880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12150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6030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30240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5040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48384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40320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thickBot="1" x14ac:dyDescent="0.3">
      <c r="A85" s="7"/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7"/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4">
        <f>H91*1.2</f>
        <v>8640</v>
      </c>
      <c r="G91" s="225">
        <f>H91*1.1</f>
        <v>7920.0000000000009</v>
      </c>
      <c r="H91" s="225">
        <v>7200</v>
      </c>
      <c r="I91" s="225">
        <f>H91*0.75</f>
        <v>5400</v>
      </c>
      <c r="J91" s="226">
        <f>H91*0.5</f>
        <v>3600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5400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3600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4">
        <f>H94*1.2</f>
        <v>12096</v>
      </c>
      <c r="G94" s="225">
        <f>H94*1.1</f>
        <v>11088</v>
      </c>
      <c r="H94" s="225">
        <v>10080</v>
      </c>
      <c r="I94" s="225">
        <f>H94*0.75</f>
        <v>7560</v>
      </c>
      <c r="J94" s="226">
        <f>H94*0.5</f>
        <v>5040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7920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3"/>
      <c r="F97" s="117">
        <f>H97*1.2</f>
        <v>5184</v>
      </c>
      <c r="G97" s="117">
        <f>H97*1.1</f>
        <v>4752</v>
      </c>
      <c r="H97" s="117">
        <v>4320</v>
      </c>
      <c r="I97" s="117">
        <f>H97*0.75</f>
        <v>3240</v>
      </c>
      <c r="J97" s="117">
        <f>H97*0.5</f>
        <v>2160</v>
      </c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15228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30456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38232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360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23040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46080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57348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720</v>
      </c>
      <c r="G106" s="122"/>
      <c r="H106" s="122"/>
      <c r="I106" s="122"/>
      <c r="J106" s="123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318" t="s">
        <v>207</v>
      </c>
      <c r="C108" s="318"/>
      <c r="D108" s="318"/>
      <c r="E108" s="318"/>
      <c r="F108" s="263">
        <v>90</v>
      </c>
      <c r="G108" s="263"/>
      <c r="H108" s="263"/>
      <c r="I108" s="263"/>
      <c r="J108" s="264"/>
    </row>
    <row r="109" spans="1:10" ht="24" thickBot="1" x14ac:dyDescent="0.3">
      <c r="A109" s="7"/>
      <c r="B109" s="27"/>
      <c r="C109" s="28"/>
      <c r="D109" s="28"/>
      <c r="E109" s="29"/>
      <c r="F109" s="187"/>
      <c r="G109" s="249"/>
      <c r="H109" s="249"/>
      <c r="I109" s="249"/>
      <c r="J109" s="250"/>
    </row>
    <row r="110" spans="1:10" ht="23.25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56.25" customHeight="1" x14ac:dyDescent="0.25">
      <c r="A111" s="7"/>
      <c r="B111" s="130" t="s">
        <v>243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1.25" customHeight="1" x14ac:dyDescent="0.25">
      <c r="A112" s="7"/>
      <c r="B112" s="130" t="s">
        <v>209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1" x14ac:dyDescent="0.25">
      <c r="A113" s="7" t="s">
        <v>113</v>
      </c>
      <c r="B113" s="132" t="s">
        <v>247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42" customHeight="1" x14ac:dyDescent="0.25">
      <c r="A114" s="7"/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5:E105"/>
    <mergeCell ref="F105:J105"/>
    <mergeCell ref="B106:E106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59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A6" sqref="A6:XFD6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94348.800000000003</v>
      </c>
      <c r="G9" s="33">
        <f>H9*1.1</f>
        <v>86486.400000000009</v>
      </c>
      <c r="H9" s="33">
        <v>78624</v>
      </c>
      <c r="I9" s="33">
        <f>H9*0.75</f>
        <v>58968</v>
      </c>
      <c r="J9" s="33">
        <f>H9*0.5</f>
        <v>39312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132105.60000000001</v>
      </c>
      <c r="G10" s="37">
        <f>H10*1.1</f>
        <v>121096.8</v>
      </c>
      <c r="H10" s="37">
        <v>110088</v>
      </c>
      <c r="I10" s="37">
        <f>H10*0.75</f>
        <v>82566</v>
      </c>
      <c r="J10" s="37">
        <f>H10*0.5</f>
        <v>55044</v>
      </c>
    </row>
    <row r="11" spans="1:10" ht="24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108626.4</v>
      </c>
      <c r="G12" s="33">
        <f>H12*1.1</f>
        <v>99574.200000000012</v>
      </c>
      <c r="H12" s="33">
        <v>90522</v>
      </c>
      <c r="I12" s="33">
        <f>H12*0.75</f>
        <v>67891.5</v>
      </c>
      <c r="J12" s="33">
        <f>H12*0.5</f>
        <v>45261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152150.39999999999</v>
      </c>
      <c r="G13" s="37">
        <f>H13*1.1</f>
        <v>139471.20000000001</v>
      </c>
      <c r="H13" s="37">
        <v>126792</v>
      </c>
      <c r="I13" s="37">
        <f>H13*0.75</f>
        <v>95094</v>
      </c>
      <c r="J13" s="37">
        <f>H13*0.5</f>
        <v>63396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30" t="s">
        <v>117</v>
      </c>
      <c r="C15" s="31"/>
      <c r="D15" s="31"/>
      <c r="E15" s="32"/>
      <c r="F15" s="43">
        <v>18540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46" t="s">
        <v>118</v>
      </c>
      <c r="C16" s="47"/>
      <c r="D16" s="47"/>
      <c r="E16" s="48"/>
      <c r="F16" s="49">
        <v>26640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38"/>
      <c r="D17" s="38"/>
      <c r="E17" s="39"/>
      <c r="F17" s="40"/>
      <c r="G17" s="41"/>
      <c r="H17" s="41"/>
      <c r="I17" s="41"/>
      <c r="J17" s="42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55">
        <v>1620</v>
      </c>
      <c r="G18" s="56"/>
      <c r="H18" s="56"/>
      <c r="I18" s="56"/>
      <c r="J18" s="57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58">
        <v>2304</v>
      </c>
      <c r="G19" s="59"/>
      <c r="H19" s="59"/>
      <c r="I19" s="59"/>
      <c r="J19" s="60"/>
    </row>
    <row r="20" spans="1:10" ht="31.5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"&amp;MIN($F$22:F61)&amp;" до "&amp;MAX($F$22:F61)</f>
        <v>Цена от 17100 до 684000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17100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34200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51300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68400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85500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102600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119700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136800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153900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171000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188100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205200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222300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239400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256500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273600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290700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324900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342000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359100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376200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393300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410400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427500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444600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461700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478800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495900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513000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530100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547200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564300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581400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598500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615600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632700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649800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666900</v>
      </c>
      <c r="G60" s="68"/>
      <c r="H60" s="68"/>
      <c r="I60" s="68"/>
      <c r="J60" s="69"/>
    </row>
    <row r="61" spans="1:10" ht="36" customHeight="1" outlineLevel="1" thickBot="1" x14ac:dyDescent="0.3">
      <c r="A61" s="7"/>
      <c r="B61" s="52" t="s">
        <v>258</v>
      </c>
      <c r="C61" s="53"/>
      <c r="D61" s="53"/>
      <c r="E61" s="54"/>
      <c r="F61" s="67">
        <v>684000</v>
      </c>
      <c r="G61" s="68"/>
      <c r="H61" s="68"/>
      <c r="I61" s="68"/>
      <c r="J61" s="69"/>
    </row>
    <row r="62" spans="1:10" ht="36" customHeight="1" thickBot="1" x14ac:dyDescent="0.3">
      <c r="A62" s="7"/>
      <c r="B62" s="70" t="s">
        <v>142</v>
      </c>
      <c r="C62" s="71"/>
      <c r="D62" s="71"/>
      <c r="E62" s="72"/>
      <c r="F62" s="73" t="str">
        <f>"Цена от "&amp;MIN(F63:F72)&amp;" до "&amp;MAX(F63:F72)</f>
        <v>Цена от 2700 до 61740</v>
      </c>
      <c r="G62" s="74"/>
      <c r="H62" s="74"/>
      <c r="I62" s="74"/>
      <c r="J62" s="75"/>
    </row>
    <row r="63" spans="1:10" ht="36" customHeight="1" x14ac:dyDescent="0.25">
      <c r="A63" s="7"/>
      <c r="B63" s="76" t="s">
        <v>143</v>
      </c>
      <c r="C63" s="77"/>
      <c r="D63" s="77"/>
      <c r="E63" s="54"/>
      <c r="F63" s="67">
        <v>11340</v>
      </c>
      <c r="G63" s="68"/>
      <c r="H63" s="68"/>
      <c r="I63" s="68"/>
      <c r="J63" s="69"/>
    </row>
    <row r="64" spans="1:10" ht="36" customHeight="1" x14ac:dyDescent="0.25">
      <c r="A64" s="7"/>
      <c r="B64" s="76" t="s">
        <v>212</v>
      </c>
      <c r="C64" s="77"/>
      <c r="D64" s="77"/>
      <c r="E64" s="54"/>
      <c r="F64" s="67">
        <v>7740</v>
      </c>
      <c r="G64" s="68"/>
      <c r="H64" s="68"/>
      <c r="I64" s="68"/>
      <c r="J64" s="69"/>
    </row>
    <row r="65" spans="1:10" ht="36" customHeight="1" x14ac:dyDescent="0.25">
      <c r="A65" s="7"/>
      <c r="B65" s="78" t="s">
        <v>145</v>
      </c>
      <c r="C65" s="79"/>
      <c r="D65" s="79"/>
      <c r="E65" s="36"/>
      <c r="F65" s="80">
        <v>61740</v>
      </c>
      <c r="G65" s="81"/>
      <c r="H65" s="81"/>
      <c r="I65" s="81"/>
      <c r="J65" s="82"/>
    </row>
    <row r="66" spans="1:10" ht="36" customHeight="1" x14ac:dyDescent="0.25">
      <c r="A66" s="7"/>
      <c r="B66" s="76" t="s">
        <v>146</v>
      </c>
      <c r="C66" s="77"/>
      <c r="D66" s="77"/>
      <c r="E66" s="54"/>
      <c r="F66" s="67">
        <v>16740</v>
      </c>
      <c r="G66" s="68"/>
      <c r="H66" s="68"/>
      <c r="I66" s="68"/>
      <c r="J66" s="69"/>
    </row>
    <row r="67" spans="1:10" ht="36" customHeight="1" x14ac:dyDescent="0.25">
      <c r="A67" s="7"/>
      <c r="B67" s="76" t="s">
        <v>147</v>
      </c>
      <c r="C67" s="77"/>
      <c r="D67" s="77"/>
      <c r="E67" s="54"/>
      <c r="F67" s="67">
        <v>38340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148</v>
      </c>
      <c r="C68" s="77"/>
      <c r="D68" s="77"/>
      <c r="E68" s="54"/>
      <c r="F68" s="67">
        <v>2700</v>
      </c>
      <c r="G68" s="68"/>
      <c r="H68" s="68"/>
      <c r="I68" s="68"/>
      <c r="J68" s="69"/>
    </row>
    <row r="69" spans="1:10" ht="36" customHeight="1" x14ac:dyDescent="0.25">
      <c r="A69" s="7"/>
      <c r="B69" s="76" t="s">
        <v>149</v>
      </c>
      <c r="C69" s="77"/>
      <c r="D69" s="77"/>
      <c r="E69" s="54"/>
      <c r="F69" s="67">
        <v>2700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150</v>
      </c>
      <c r="C70" s="77"/>
      <c r="D70" s="77"/>
      <c r="E70" s="54"/>
      <c r="F70" s="67">
        <v>5400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151</v>
      </c>
      <c r="C71" s="77"/>
      <c r="D71" s="77"/>
      <c r="E71" s="54"/>
      <c r="F71" s="67">
        <v>8100</v>
      </c>
      <c r="G71" s="68"/>
      <c r="H71" s="68"/>
      <c r="I71" s="68"/>
      <c r="J71" s="69"/>
    </row>
    <row r="72" spans="1:10" ht="36" customHeight="1" thickBot="1" x14ac:dyDescent="0.3">
      <c r="A72" s="7"/>
      <c r="B72" s="76" t="s">
        <v>152</v>
      </c>
      <c r="C72" s="77"/>
      <c r="D72" s="77"/>
      <c r="E72" s="54"/>
      <c r="F72" s="67">
        <v>50400</v>
      </c>
      <c r="G72" s="68"/>
      <c r="H72" s="68"/>
      <c r="I72" s="68"/>
      <c r="J72" s="69"/>
    </row>
    <row r="73" spans="1:10" ht="54" customHeight="1" thickBot="1" x14ac:dyDescent="0.3">
      <c r="A73" s="7"/>
      <c r="B73" s="165" t="s">
        <v>213</v>
      </c>
      <c r="C73" s="166"/>
      <c r="D73" s="166"/>
      <c r="E73" s="167"/>
      <c r="F73" s="101" t="str">
        <f>"Цена от "&amp;MIN(F75,F79:F92)&amp;" до "&amp;MAX(F75,F79:F92)</f>
        <v>Цена от 3600 до 787140</v>
      </c>
      <c r="G73" s="102"/>
      <c r="H73" s="102"/>
      <c r="I73" s="102"/>
      <c r="J73" s="103"/>
    </row>
    <row r="74" spans="1:10" ht="24" customHeight="1" thickBot="1" x14ac:dyDescent="0.3">
      <c r="A74" s="7"/>
      <c r="B74" s="27"/>
      <c r="C74" s="38"/>
      <c r="D74" s="38"/>
      <c r="E74" s="39"/>
      <c r="F74" s="40"/>
      <c r="G74" s="41"/>
      <c r="H74" s="41"/>
      <c r="I74" s="41"/>
      <c r="J74" s="42"/>
    </row>
    <row r="75" spans="1:10" ht="36" customHeight="1" x14ac:dyDescent="0.25">
      <c r="A75" s="7"/>
      <c r="B75" s="76" t="s">
        <v>259</v>
      </c>
      <c r="C75" s="77"/>
      <c r="D75" s="77"/>
      <c r="E75" s="54"/>
      <c r="F75" s="67">
        <v>90288</v>
      </c>
      <c r="G75" s="68"/>
      <c r="H75" s="68"/>
      <c r="I75" s="68"/>
      <c r="J75" s="69"/>
    </row>
    <row r="76" spans="1:10" ht="36" customHeight="1" x14ac:dyDescent="0.25">
      <c r="A76" s="7"/>
      <c r="B76" s="84" t="s">
        <v>155</v>
      </c>
      <c r="C76" s="85"/>
      <c r="D76" s="85"/>
      <c r="E76" s="86"/>
      <c r="F76" s="67">
        <v>9028.7999999999993</v>
      </c>
      <c r="G76" s="68"/>
      <c r="H76" s="68"/>
      <c r="I76" s="68"/>
      <c r="J76" s="69"/>
    </row>
    <row r="77" spans="1:10" ht="36" customHeight="1" thickBot="1" x14ac:dyDescent="0.3">
      <c r="A77" s="7"/>
      <c r="B77" s="84" t="s">
        <v>156</v>
      </c>
      <c r="C77" s="85"/>
      <c r="D77" s="85"/>
      <c r="E77" s="86"/>
      <c r="F77" s="67">
        <v>22572</v>
      </c>
      <c r="G77" s="68"/>
      <c r="H77" s="68"/>
      <c r="I77" s="68"/>
      <c r="J77" s="69"/>
    </row>
    <row r="78" spans="1:10" ht="24" customHeight="1" thickBot="1" x14ac:dyDescent="0.3">
      <c r="A78" s="7"/>
      <c r="B78" s="27"/>
      <c r="C78" s="38"/>
      <c r="D78" s="38"/>
      <c r="E78" s="39"/>
      <c r="F78" s="40"/>
      <c r="G78" s="41"/>
      <c r="H78" s="41"/>
      <c r="I78" s="41"/>
      <c r="J78" s="42"/>
    </row>
    <row r="79" spans="1:10" ht="36" customHeight="1" x14ac:dyDescent="0.25">
      <c r="A79" s="7" t="s">
        <v>111</v>
      </c>
      <c r="B79" s="76" t="s">
        <v>157</v>
      </c>
      <c r="C79" s="77"/>
      <c r="D79" s="77"/>
      <c r="E79" s="54"/>
      <c r="F79" s="67">
        <v>177894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158</v>
      </c>
      <c r="C80" s="96"/>
      <c r="D80" s="96"/>
      <c r="E80" s="97"/>
      <c r="F80" s="67">
        <v>77400</v>
      </c>
      <c r="G80" s="68"/>
      <c r="H80" s="68"/>
      <c r="I80" s="68"/>
      <c r="J80" s="69"/>
    </row>
    <row r="81" spans="1:10" ht="36" customHeight="1" x14ac:dyDescent="0.25">
      <c r="A81" s="7"/>
      <c r="B81" s="76" t="s">
        <v>260</v>
      </c>
      <c r="C81" s="77"/>
      <c r="D81" s="77"/>
      <c r="E81" s="54"/>
      <c r="F81" s="67">
        <v>787140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159</v>
      </c>
      <c r="C82" s="77"/>
      <c r="D82" s="77"/>
      <c r="E82" s="54"/>
      <c r="F82" s="67">
        <v>256140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160</v>
      </c>
      <c r="C83" s="77"/>
      <c r="D83" s="77"/>
      <c r="E83" s="54"/>
      <c r="F83" s="67">
        <v>70740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161</v>
      </c>
      <c r="C84" s="77"/>
      <c r="D84" s="77"/>
      <c r="E84" s="54"/>
      <c r="F84" s="67">
        <v>84888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162</v>
      </c>
      <c r="C85" s="77"/>
      <c r="D85" s="77"/>
      <c r="E85" s="54"/>
      <c r="F85" s="67">
        <v>45540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163</v>
      </c>
      <c r="C86" s="77"/>
      <c r="D86" s="77"/>
      <c r="E86" s="54"/>
      <c r="F86" s="67">
        <v>137700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164</v>
      </c>
      <c r="C87" s="77"/>
      <c r="D87" s="77"/>
      <c r="E87" s="54"/>
      <c r="F87" s="67">
        <v>308340</v>
      </c>
      <c r="G87" s="68"/>
      <c r="H87" s="68"/>
      <c r="I87" s="68"/>
      <c r="J87" s="69"/>
    </row>
    <row r="88" spans="1:10" ht="36" customHeight="1" x14ac:dyDescent="0.25">
      <c r="A88" s="7"/>
      <c r="B88" s="76" t="s">
        <v>165</v>
      </c>
      <c r="C88" s="77"/>
      <c r="D88" s="77"/>
      <c r="E88" s="54"/>
      <c r="F88" s="67">
        <v>117000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166</v>
      </c>
      <c r="C89" s="79"/>
      <c r="D89" s="79"/>
      <c r="E89" s="36"/>
      <c r="F89" s="67">
        <v>3600</v>
      </c>
      <c r="G89" s="68"/>
      <c r="H89" s="68"/>
      <c r="I89" s="68"/>
      <c r="J89" s="69"/>
    </row>
    <row r="90" spans="1:10" ht="36" customHeight="1" x14ac:dyDescent="0.25">
      <c r="A90" s="7"/>
      <c r="B90" s="76" t="s">
        <v>167</v>
      </c>
      <c r="C90" s="77"/>
      <c r="D90" s="77"/>
      <c r="E90" s="54"/>
      <c r="F90" s="67">
        <v>61740</v>
      </c>
      <c r="G90" s="68"/>
      <c r="H90" s="68"/>
      <c r="I90" s="68"/>
      <c r="J90" s="69"/>
    </row>
    <row r="91" spans="1:10" ht="36" customHeight="1" x14ac:dyDescent="0.25">
      <c r="A91" s="7"/>
      <c r="B91" s="76" t="s">
        <v>168</v>
      </c>
      <c r="C91" s="77"/>
      <c r="D91" s="77"/>
      <c r="E91" s="54"/>
      <c r="F91" s="67">
        <v>52740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170</v>
      </c>
      <c r="C92" s="77"/>
      <c r="D92" s="77"/>
      <c r="E92" s="54"/>
      <c r="F92" s="67">
        <v>70740</v>
      </c>
      <c r="G92" s="68"/>
      <c r="H92" s="68"/>
      <c r="I92" s="68"/>
      <c r="J92" s="69"/>
    </row>
    <row r="93" spans="1:10" ht="36" customHeight="1" x14ac:dyDescent="0.25">
      <c r="A93" s="7"/>
      <c r="B93" s="76" t="s">
        <v>171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/>
      <c r="B94" s="76" t="s">
        <v>172</v>
      </c>
      <c r="C94" s="77"/>
      <c r="D94" s="77"/>
      <c r="E94" s="54"/>
      <c r="F94" s="67">
        <v>75060</v>
      </c>
      <c r="G94" s="68"/>
      <c r="H94" s="68"/>
      <c r="I94" s="68"/>
      <c r="J94" s="69"/>
    </row>
    <row r="95" spans="1:10" ht="36" customHeight="1" x14ac:dyDescent="0.25">
      <c r="A95" s="7"/>
      <c r="B95" s="76" t="s">
        <v>173</v>
      </c>
      <c r="C95" s="77"/>
      <c r="D95" s="77"/>
      <c r="E95" s="53"/>
      <c r="F95" s="67">
        <v>60030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174</v>
      </c>
      <c r="C96" s="77"/>
      <c r="D96" s="77"/>
      <c r="E96" s="54"/>
      <c r="F96" s="67">
        <v>249120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175</v>
      </c>
      <c r="C97" s="77"/>
      <c r="D97" s="77"/>
      <c r="E97" s="54"/>
      <c r="F97" s="67">
        <v>108720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176</v>
      </c>
      <c r="C98" s="77"/>
      <c r="D98" s="77"/>
      <c r="E98" s="54"/>
      <c r="F98" s="67">
        <v>359280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177</v>
      </c>
      <c r="C99" s="77"/>
      <c r="D99" s="77"/>
      <c r="E99" s="54"/>
      <c r="F99" s="67">
        <v>99360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84" t="s">
        <v>178</v>
      </c>
      <c r="C100" s="85"/>
      <c r="D100" s="85"/>
      <c r="E100" s="86"/>
      <c r="F100" s="67">
        <v>119232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179</v>
      </c>
      <c r="C101" s="77"/>
      <c r="D101" s="77"/>
      <c r="E101" s="54"/>
      <c r="F101" s="67">
        <v>64080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180</v>
      </c>
      <c r="C102" s="77"/>
      <c r="D102" s="77"/>
      <c r="E102" s="54"/>
      <c r="F102" s="67">
        <v>192960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181</v>
      </c>
      <c r="C103" s="77"/>
      <c r="D103" s="77"/>
      <c r="E103" s="54"/>
      <c r="F103" s="67">
        <v>432000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8" t="s">
        <v>182</v>
      </c>
      <c r="C104" s="79"/>
      <c r="D104" s="79"/>
      <c r="E104" s="36"/>
      <c r="F104" s="67">
        <v>5040</v>
      </c>
      <c r="G104" s="68"/>
      <c r="H104" s="68"/>
      <c r="I104" s="68"/>
      <c r="J104" s="69"/>
    </row>
    <row r="105" spans="1:10" ht="36" customHeight="1" thickBot="1" x14ac:dyDescent="0.3">
      <c r="A105" s="7" t="s">
        <v>113</v>
      </c>
      <c r="B105" s="76" t="s">
        <v>184</v>
      </c>
      <c r="C105" s="77"/>
      <c r="D105" s="77"/>
      <c r="E105" s="54"/>
      <c r="F105" s="67">
        <v>99360</v>
      </c>
      <c r="G105" s="68"/>
      <c r="H105" s="68"/>
      <c r="I105" s="68"/>
      <c r="J105" s="69"/>
    </row>
    <row r="106" spans="1:10" ht="22.5" customHeight="1" x14ac:dyDescent="0.25">
      <c r="A106" s="7" t="s">
        <v>111</v>
      </c>
      <c r="B106" s="104" t="s">
        <v>186</v>
      </c>
      <c r="C106" s="105"/>
      <c r="D106" s="105"/>
      <c r="E106" s="105"/>
      <c r="F106" s="105"/>
      <c r="G106" s="105"/>
      <c r="H106" s="105"/>
      <c r="I106" s="105"/>
      <c r="J106" s="106"/>
    </row>
    <row r="107" spans="1:10" ht="36" customHeight="1" thickBot="1" x14ac:dyDescent="0.3">
      <c r="A107" s="7"/>
      <c r="B107" s="52" t="s">
        <v>169</v>
      </c>
      <c r="C107" s="96"/>
      <c r="D107" s="96"/>
      <c r="E107" s="97"/>
      <c r="F107" s="67">
        <v>40</v>
      </c>
      <c r="G107" s="68"/>
      <c r="H107" s="68"/>
      <c r="I107" s="68"/>
      <c r="J107" s="69"/>
    </row>
    <row r="108" spans="1:10" ht="36" customHeight="1" thickBot="1" x14ac:dyDescent="0.3">
      <c r="A108" s="7"/>
      <c r="B108" s="98" t="s">
        <v>185</v>
      </c>
      <c r="C108" s="99"/>
      <c r="D108" s="99"/>
      <c r="E108" s="100"/>
      <c r="F108" s="101"/>
      <c r="G108" s="102"/>
      <c r="H108" s="102"/>
      <c r="I108" s="102"/>
      <c r="J108" s="103"/>
    </row>
    <row r="109" spans="1:10" ht="22.5" customHeight="1" thickBot="1" x14ac:dyDescent="0.3">
      <c r="A109" s="7" t="s">
        <v>111</v>
      </c>
      <c r="B109" s="104" t="s">
        <v>186</v>
      </c>
      <c r="C109" s="105"/>
      <c r="D109" s="105"/>
      <c r="E109" s="105"/>
      <c r="F109" s="105"/>
      <c r="G109" s="105"/>
      <c r="H109" s="105"/>
      <c r="I109" s="105"/>
      <c r="J109" s="106"/>
    </row>
    <row r="110" spans="1:10" ht="36" customHeight="1" x14ac:dyDescent="0.25">
      <c r="A110" s="7"/>
      <c r="B110" s="107" t="s">
        <v>187</v>
      </c>
      <c r="C110" s="108"/>
      <c r="D110" s="108"/>
      <c r="E110" s="109"/>
      <c r="F110" s="67">
        <v>60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188</v>
      </c>
      <c r="C111" s="77"/>
      <c r="D111" s="77"/>
      <c r="E111" s="54"/>
      <c r="F111" s="67">
        <v>99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189</v>
      </c>
      <c r="C112" s="77"/>
      <c r="D112" s="77"/>
      <c r="E112" s="54"/>
      <c r="F112" s="67">
        <v>150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190</v>
      </c>
      <c r="C113" s="19"/>
      <c r="D113" s="19"/>
      <c r="E113" s="20"/>
      <c r="F113" s="218"/>
      <c r="G113" s="219"/>
      <c r="H113" s="219"/>
      <c r="I113" s="219"/>
      <c r="J113" s="220"/>
    </row>
    <row r="114" spans="1:10" ht="36" customHeight="1" x14ac:dyDescent="0.25">
      <c r="A114" s="7" t="s">
        <v>111</v>
      </c>
      <c r="B114" s="76" t="s">
        <v>244</v>
      </c>
      <c r="C114" s="77"/>
      <c r="D114" s="77"/>
      <c r="E114" s="54"/>
      <c r="F114" s="67">
        <v>71694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261</v>
      </c>
      <c r="C115" s="77"/>
      <c r="D115" s="77"/>
      <c r="E115" s="54"/>
      <c r="F115" s="67">
        <v>71694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262</v>
      </c>
      <c r="C116" s="77"/>
      <c r="D116" s="77"/>
      <c r="E116" s="54"/>
      <c r="F116" s="67">
        <v>100800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263</v>
      </c>
      <c r="C117" s="77"/>
      <c r="D117" s="77"/>
      <c r="E117" s="54"/>
      <c r="F117" s="67">
        <v>100800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197</v>
      </c>
      <c r="C118" s="77"/>
      <c r="D118" s="77"/>
      <c r="E118" s="54"/>
      <c r="F118" s="67">
        <v>71694</v>
      </c>
      <c r="G118" s="68"/>
      <c r="H118" s="68"/>
      <c r="I118" s="68"/>
      <c r="J118" s="69"/>
    </row>
    <row r="119" spans="1:10" ht="54" customHeight="1" thickBot="1" x14ac:dyDescent="0.3">
      <c r="A119" s="7"/>
      <c r="B119" s="165" t="s">
        <v>198</v>
      </c>
      <c r="C119" s="166"/>
      <c r="D119" s="166"/>
      <c r="E119" s="167"/>
      <c r="F119" s="101"/>
      <c r="G119" s="102"/>
      <c r="H119" s="102"/>
      <c r="I119" s="102"/>
      <c r="J119" s="103"/>
    </row>
    <row r="120" spans="1:10" ht="36" customHeight="1" x14ac:dyDescent="0.25">
      <c r="A120" s="7"/>
      <c r="B120" s="76" t="s">
        <v>199</v>
      </c>
      <c r="C120" s="77"/>
      <c r="D120" s="77"/>
      <c r="E120" s="54"/>
      <c r="F120" s="67">
        <v>45540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200</v>
      </c>
      <c r="C121" s="77"/>
      <c r="D121" s="77"/>
      <c r="E121" s="54"/>
      <c r="F121" s="67">
        <v>92340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201</v>
      </c>
      <c r="C122" s="77"/>
      <c r="D122" s="77"/>
      <c r="E122" s="54"/>
      <c r="F122" s="67">
        <v>110340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202</v>
      </c>
      <c r="C123" s="77"/>
      <c r="D123" s="77"/>
      <c r="E123" s="54"/>
      <c r="F123" s="67">
        <v>1080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203</v>
      </c>
      <c r="C124" s="77"/>
      <c r="D124" s="77"/>
      <c r="E124" s="54"/>
      <c r="F124" s="67">
        <v>63540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204</v>
      </c>
      <c r="C125" s="77"/>
      <c r="D125" s="77"/>
      <c r="E125" s="54"/>
      <c r="F125" s="67">
        <v>131940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205</v>
      </c>
      <c r="C126" s="77"/>
      <c r="D126" s="77"/>
      <c r="E126" s="54"/>
      <c r="F126" s="67">
        <v>158940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206</v>
      </c>
      <c r="C127" s="77"/>
      <c r="D127" s="77"/>
      <c r="E127" s="54"/>
      <c r="F127" s="67">
        <v>1800</v>
      </c>
      <c r="G127" s="68"/>
      <c r="H127" s="68"/>
      <c r="I127" s="68"/>
      <c r="J127" s="69"/>
    </row>
    <row r="128" spans="1:10" ht="36" customHeight="1" x14ac:dyDescent="0.25">
      <c r="A128" s="7"/>
      <c r="B128" s="251" t="s">
        <v>186</v>
      </c>
      <c r="C128" s="252"/>
      <c r="D128" s="252"/>
      <c r="E128" s="252"/>
      <c r="F128" s="252"/>
      <c r="G128" s="252"/>
      <c r="H128" s="252"/>
      <c r="I128" s="252"/>
      <c r="J128" s="253"/>
    </row>
    <row r="129" spans="1:10" ht="36" customHeight="1" thickBot="1" x14ac:dyDescent="0.3">
      <c r="A129" s="7"/>
      <c r="B129" s="318" t="s">
        <v>207</v>
      </c>
      <c r="C129" s="318"/>
      <c r="D129" s="318"/>
      <c r="E129" s="318"/>
      <c r="F129" s="263">
        <v>150</v>
      </c>
      <c r="G129" s="263"/>
      <c r="H129" s="263"/>
      <c r="I129" s="263"/>
      <c r="J129" s="264"/>
    </row>
    <row r="130" spans="1:10" ht="24" customHeight="1" thickBot="1" x14ac:dyDescent="0.3">
      <c r="A130" s="7" t="s">
        <v>111</v>
      </c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54" customHeight="1" thickBot="1" x14ac:dyDescent="0.3">
      <c r="A131" s="7" t="s">
        <v>111</v>
      </c>
      <c r="B131" s="321" t="s">
        <v>264</v>
      </c>
      <c r="C131" s="322"/>
      <c r="D131" s="322"/>
      <c r="E131" s="323"/>
      <c r="F131" s="324"/>
      <c r="G131" s="325"/>
      <c r="H131" s="325"/>
      <c r="I131" s="325"/>
      <c r="J131" s="326"/>
    </row>
    <row r="132" spans="1:10" ht="36" customHeight="1" thickBot="1" x14ac:dyDescent="0.3">
      <c r="A132" s="7" t="s">
        <v>111</v>
      </c>
      <c r="B132" s="327" t="s">
        <v>265</v>
      </c>
      <c r="C132" s="328"/>
      <c r="D132" s="328"/>
      <c r="E132" s="329"/>
      <c r="F132" s="330"/>
      <c r="G132" s="330"/>
      <c r="H132" s="330"/>
      <c r="I132" s="330"/>
      <c r="J132" s="331"/>
    </row>
    <row r="133" spans="1:10" ht="36" customHeight="1" thickBot="1" x14ac:dyDescent="0.3">
      <c r="A133" s="7"/>
      <c r="B133" s="327" t="s">
        <v>266</v>
      </c>
      <c r="C133" s="328"/>
      <c r="D133" s="328"/>
      <c r="E133" s="329"/>
      <c r="F133" s="330"/>
      <c r="G133" s="330"/>
      <c r="H133" s="330"/>
      <c r="I133" s="330"/>
      <c r="J133" s="330"/>
    </row>
    <row r="134" spans="1:10" ht="18" customHeight="1" x14ac:dyDescent="0.25">
      <c r="A134" s="7"/>
      <c r="B134" s="127"/>
      <c r="C134" s="128"/>
      <c r="D134" s="128"/>
      <c r="E134" s="128"/>
      <c r="F134" s="129"/>
      <c r="G134" s="129"/>
      <c r="H134" s="129"/>
      <c r="I134" s="129"/>
      <c r="J134" s="129"/>
    </row>
    <row r="135" spans="1:10" ht="67.5" customHeight="1" x14ac:dyDescent="0.25">
      <c r="A135" s="7"/>
      <c r="B135" s="130" t="s">
        <v>267</v>
      </c>
      <c r="C135" s="130"/>
      <c r="D135" s="130"/>
      <c r="E135" s="130"/>
      <c r="F135" s="130"/>
      <c r="G135" s="130"/>
      <c r="H135" s="130"/>
      <c r="I135" s="130"/>
      <c r="J135" s="130"/>
    </row>
    <row r="136" spans="1:10" ht="27" customHeight="1" x14ac:dyDescent="0.25">
      <c r="A136" s="7" t="s">
        <v>113</v>
      </c>
      <c r="B136" s="130" t="s">
        <v>210</v>
      </c>
      <c r="C136" s="130"/>
      <c r="D136" s="130"/>
      <c r="E136" s="130"/>
      <c r="F136" s="130"/>
      <c r="G136" s="130"/>
      <c r="H136" s="130"/>
      <c r="I136" s="130"/>
      <c r="J136" s="130"/>
    </row>
    <row r="137" spans="1:10" ht="18" customHeight="1" x14ac:dyDescent="0.25">
      <c r="A137" s="7"/>
      <c r="B137" s="127"/>
      <c r="C137" s="128"/>
      <c r="D137" s="128"/>
      <c r="E137" s="128"/>
      <c r="F137" s="129"/>
      <c r="G137" s="129"/>
      <c r="H137" s="129"/>
      <c r="I137" s="129"/>
      <c r="J137" s="129"/>
    </row>
    <row r="138" spans="1:10" s="332" customFormat="1" ht="36" customHeight="1" thickBot="1" x14ac:dyDescent="0.3">
      <c r="B138" s="333" t="s">
        <v>268</v>
      </c>
      <c r="C138" s="333"/>
      <c r="D138" s="333"/>
      <c r="E138" s="333"/>
      <c r="F138" s="333"/>
      <c r="G138" s="333"/>
      <c r="H138" s="333"/>
      <c r="I138" s="333"/>
    </row>
    <row r="139" spans="1:10" s="135" customFormat="1" ht="36" customHeight="1" thickBot="1" x14ac:dyDescent="0.3">
      <c r="B139" s="334" t="s">
        <v>269</v>
      </c>
      <c r="C139" s="335"/>
      <c r="D139" s="335"/>
      <c r="E139" s="335"/>
      <c r="F139" s="335"/>
      <c r="G139" s="335"/>
      <c r="H139" s="335"/>
      <c r="I139" s="336"/>
    </row>
    <row r="140" spans="1:10" ht="82.5" customHeight="1" thickBot="1" x14ac:dyDescent="0.3">
      <c r="B140" s="337" t="s">
        <v>270</v>
      </c>
      <c r="C140" s="338"/>
      <c r="D140" s="339" t="s">
        <v>271</v>
      </c>
      <c r="E140" s="340"/>
      <c r="F140" s="341"/>
      <c r="G140" s="340" t="s">
        <v>272</v>
      </c>
      <c r="H140" s="340"/>
      <c r="I140" s="341"/>
      <c r="J140" s="9"/>
    </row>
    <row r="141" spans="1:10" ht="36" customHeight="1" x14ac:dyDescent="0.25">
      <c r="B141" s="342" t="s">
        <v>273</v>
      </c>
      <c r="C141" s="343"/>
      <c r="D141" s="344" t="s">
        <v>274</v>
      </c>
      <c r="E141" s="344"/>
      <c r="F141" s="344"/>
      <c r="G141" s="345">
        <v>2190</v>
      </c>
      <c r="H141" s="344"/>
      <c r="I141" s="346"/>
      <c r="J141" s="9"/>
    </row>
    <row r="142" spans="1:10" ht="36" customHeight="1" x14ac:dyDescent="0.25">
      <c r="B142" s="347" t="s">
        <v>275</v>
      </c>
      <c r="C142" s="348"/>
      <c r="D142" s="349"/>
      <c r="E142" s="349"/>
      <c r="F142" s="349"/>
      <c r="G142" s="350">
        <v>1590</v>
      </c>
      <c r="H142" s="349"/>
      <c r="I142" s="351"/>
      <c r="J142" s="9"/>
    </row>
    <row r="143" spans="1:10" ht="36" customHeight="1" x14ac:dyDescent="0.25">
      <c r="B143" s="347" t="s">
        <v>276</v>
      </c>
      <c r="C143" s="348"/>
      <c r="D143" s="349"/>
      <c r="E143" s="349"/>
      <c r="F143" s="349"/>
      <c r="G143" s="350">
        <v>1440</v>
      </c>
      <c r="H143" s="349"/>
      <c r="I143" s="351"/>
      <c r="J143" s="9"/>
    </row>
    <row r="144" spans="1:10" ht="54" customHeight="1" x14ac:dyDescent="0.25">
      <c r="B144" s="347" t="s">
        <v>277</v>
      </c>
      <c r="C144" s="348"/>
      <c r="D144" s="349"/>
      <c r="E144" s="349"/>
      <c r="F144" s="349"/>
      <c r="G144" s="350">
        <v>1290</v>
      </c>
      <c r="H144" s="349"/>
      <c r="I144" s="351"/>
      <c r="J144" s="9"/>
    </row>
    <row r="145" spans="1:10" ht="15" customHeight="1" x14ac:dyDescent="0.25">
      <c r="B145" s="352"/>
      <c r="C145" s="352"/>
      <c r="D145" s="353"/>
      <c r="E145" s="353"/>
      <c r="F145" s="353"/>
      <c r="G145" s="354"/>
      <c r="H145" s="353"/>
      <c r="I145" s="353"/>
      <c r="J145" s="9"/>
    </row>
    <row r="146" spans="1:10" ht="40.5" customHeight="1" x14ac:dyDescent="0.25">
      <c r="A146" s="7"/>
      <c r="B146" s="134" t="s">
        <v>211</v>
      </c>
      <c r="C146" s="134"/>
      <c r="D146" s="134"/>
      <c r="E146" s="134"/>
      <c r="F146" s="134"/>
      <c r="G146" s="134"/>
      <c r="H146" s="134"/>
      <c r="I146" s="134"/>
      <c r="J146" s="134"/>
    </row>
    <row r="147" spans="1:10" ht="23.25" x14ac:dyDescent="0.25">
      <c r="A147" s="355" t="s">
        <v>278</v>
      </c>
      <c r="B147" s="355"/>
      <c r="C147" s="355"/>
      <c r="D147" s="355"/>
      <c r="E147" s="355"/>
      <c r="F147" s="355"/>
      <c r="G147" s="355"/>
      <c r="H147" s="355"/>
      <c r="I147" s="9"/>
      <c r="J147" s="9"/>
    </row>
    <row r="148" spans="1:10" ht="25.5" x14ac:dyDescent="0.35">
      <c r="A148" s="356" t="s">
        <v>279</v>
      </c>
      <c r="B148" s="356"/>
      <c r="C148" s="356"/>
      <c r="D148" s="356"/>
      <c r="E148" s="357" t="s">
        <v>280</v>
      </c>
      <c r="F148" s="358"/>
      <c r="G148" s="358"/>
      <c r="H148" s="9"/>
      <c r="I148" s="9"/>
      <c r="J148" s="9"/>
    </row>
    <row r="149" spans="1:10" ht="25.5" x14ac:dyDescent="0.35">
      <c r="A149" s="359" t="s">
        <v>281</v>
      </c>
      <c r="B149" s="359"/>
      <c r="C149" s="359"/>
      <c r="D149" s="359"/>
      <c r="E149" s="360">
        <v>1</v>
      </c>
      <c r="F149" s="358"/>
      <c r="G149" s="358"/>
      <c r="H149" s="9"/>
      <c r="I149" s="9"/>
      <c r="J149" s="9"/>
    </row>
    <row r="150" spans="1:10" ht="25.5" x14ac:dyDescent="0.35">
      <c r="A150" s="359">
        <v>2</v>
      </c>
      <c r="B150" s="359"/>
      <c r="C150" s="359"/>
      <c r="D150" s="359"/>
      <c r="E150" s="361">
        <v>1.1000000000000001</v>
      </c>
      <c r="F150" s="358"/>
      <c r="G150" s="358"/>
      <c r="H150" s="9"/>
      <c r="I150" s="9"/>
      <c r="J150" s="9"/>
    </row>
    <row r="151" spans="1:10" ht="25.5" x14ac:dyDescent="0.35">
      <c r="A151" s="359">
        <v>3</v>
      </c>
      <c r="B151" s="359"/>
      <c r="C151" s="359"/>
      <c r="D151" s="359"/>
      <c r="E151" s="361">
        <v>1.2</v>
      </c>
      <c r="F151" s="358"/>
      <c r="G151" s="358"/>
      <c r="H151" s="9"/>
      <c r="I151" s="9"/>
      <c r="J151" s="9"/>
    </row>
    <row r="152" spans="1:10" ht="25.5" x14ac:dyDescent="0.35">
      <c r="A152" s="359" t="s">
        <v>282</v>
      </c>
      <c r="B152" s="359"/>
      <c r="C152" s="359"/>
      <c r="D152" s="359"/>
      <c r="E152" s="361">
        <v>1.25</v>
      </c>
      <c r="F152" s="358"/>
      <c r="G152" s="358"/>
      <c r="H152" s="9"/>
      <c r="I152" s="9"/>
      <c r="J152" s="9"/>
    </row>
    <row r="153" spans="1:10" ht="25.5" x14ac:dyDescent="0.35">
      <c r="A153" s="359" t="s">
        <v>283</v>
      </c>
      <c r="B153" s="359"/>
      <c r="C153" s="359"/>
      <c r="D153" s="359"/>
      <c r="E153" s="361">
        <v>1.3</v>
      </c>
      <c r="F153" s="358"/>
      <c r="G153" s="358"/>
      <c r="H153" s="9"/>
      <c r="I153" s="9"/>
      <c r="J153" s="9"/>
    </row>
    <row r="154" spans="1:10" ht="25.5" x14ac:dyDescent="0.35">
      <c r="A154" s="359" t="s">
        <v>284</v>
      </c>
      <c r="B154" s="359"/>
      <c r="C154" s="359"/>
      <c r="D154" s="359"/>
      <c r="E154" s="361">
        <v>1.35</v>
      </c>
      <c r="F154" s="358"/>
      <c r="G154" s="358"/>
      <c r="H154" s="9"/>
      <c r="I154" s="9"/>
      <c r="J154" s="9"/>
    </row>
    <row r="155" spans="1:10" ht="25.5" x14ac:dyDescent="0.35">
      <c r="A155" s="359" t="s">
        <v>285</v>
      </c>
      <c r="B155" s="359"/>
      <c r="C155" s="359"/>
      <c r="D155" s="359"/>
      <c r="E155" s="361">
        <v>1.4</v>
      </c>
      <c r="F155" s="358"/>
      <c r="G155" s="358"/>
      <c r="H155" s="9"/>
      <c r="I155" s="9"/>
      <c r="J155" s="9"/>
    </row>
    <row r="156" spans="1:10" ht="25.5" x14ac:dyDescent="0.35">
      <c r="A156" s="359" t="s">
        <v>286</v>
      </c>
      <c r="B156" s="359"/>
      <c r="C156" s="359"/>
      <c r="D156" s="359"/>
      <c r="E156" s="361">
        <v>1.45</v>
      </c>
      <c r="F156" s="358"/>
      <c r="G156" s="358"/>
      <c r="H156" s="9"/>
      <c r="I156" s="9"/>
      <c r="J156" s="9"/>
    </row>
    <row r="157" spans="1:10" ht="25.5" x14ac:dyDescent="0.35">
      <c r="A157" s="359" t="s">
        <v>287</v>
      </c>
      <c r="B157" s="359"/>
      <c r="C157" s="359"/>
      <c r="D157" s="359"/>
      <c r="E157" s="361">
        <v>1.5</v>
      </c>
      <c r="F157" s="358"/>
      <c r="G157" s="358"/>
      <c r="H157" s="9"/>
      <c r="I157" s="9"/>
      <c r="J157" s="9"/>
    </row>
    <row r="158" spans="1:10" ht="25.5" x14ac:dyDescent="0.35">
      <c r="A158" s="359" t="s">
        <v>288</v>
      </c>
      <c r="B158" s="359"/>
      <c r="C158" s="359"/>
      <c r="D158" s="359"/>
      <c r="E158" s="361">
        <v>2</v>
      </c>
      <c r="F158" s="358"/>
      <c r="G158" s="358"/>
      <c r="H158" s="9"/>
      <c r="I158" s="9"/>
      <c r="J158" s="9"/>
    </row>
    <row r="159" spans="1:10" ht="53.25" customHeight="1" x14ac:dyDescent="0.25">
      <c r="A159" s="362" t="s">
        <v>289</v>
      </c>
      <c r="B159" s="362"/>
      <c r="C159" s="362"/>
      <c r="D159" s="362"/>
      <c r="E159" s="362"/>
      <c r="F159" s="362"/>
      <c r="G159" s="362"/>
      <c r="H159" s="362"/>
      <c r="I159" s="9"/>
      <c r="J159" s="9"/>
    </row>
  </sheetData>
  <sheetProtection selectLockedCells="1" selectUnlockedCells="1"/>
  <mergeCells count="279">
    <mergeCell ref="A158:D158"/>
    <mergeCell ref="A159:H159"/>
    <mergeCell ref="A152:D152"/>
    <mergeCell ref="A153:D153"/>
    <mergeCell ref="A154:D154"/>
    <mergeCell ref="A155:D155"/>
    <mergeCell ref="A156:D156"/>
    <mergeCell ref="A157:D157"/>
    <mergeCell ref="B146:J146"/>
    <mergeCell ref="A147:H147"/>
    <mergeCell ref="A148:D148"/>
    <mergeCell ref="A149:D149"/>
    <mergeCell ref="A150:D150"/>
    <mergeCell ref="A151:D151"/>
    <mergeCell ref="B141:C141"/>
    <mergeCell ref="D141:F144"/>
    <mergeCell ref="G141:I141"/>
    <mergeCell ref="B142:C142"/>
    <mergeCell ref="G142:I142"/>
    <mergeCell ref="B143:C143"/>
    <mergeCell ref="G143:I143"/>
    <mergeCell ref="B144:C144"/>
    <mergeCell ref="G144:I144"/>
    <mergeCell ref="B135:J135"/>
    <mergeCell ref="B136:J136"/>
    <mergeCell ref="B138:I138"/>
    <mergeCell ref="B139:I139"/>
    <mergeCell ref="B140:C140"/>
    <mergeCell ref="D140:F140"/>
    <mergeCell ref="G140:I140"/>
    <mergeCell ref="B130:E130"/>
    <mergeCell ref="F130:J130"/>
    <mergeCell ref="B131:E131"/>
    <mergeCell ref="F131:J131"/>
    <mergeCell ref="B132:E132"/>
    <mergeCell ref="B133:E133"/>
    <mergeCell ref="B126:E126"/>
    <mergeCell ref="F126:J126"/>
    <mergeCell ref="B127:E127"/>
    <mergeCell ref="F127:J127"/>
    <mergeCell ref="B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6:J106"/>
    <mergeCell ref="B107:E107"/>
    <mergeCell ref="F107:J107"/>
    <mergeCell ref="F108:J108"/>
    <mergeCell ref="B109:J109"/>
    <mergeCell ref="B110:E110"/>
    <mergeCell ref="F110:J110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H12" sqref="H1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290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59976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1512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3780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21600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10800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7560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27360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16200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59760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59976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30240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46656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23040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84240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10080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300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21168</v>
      </c>
      <c r="G92" s="225">
        <f>H92*1.1</f>
        <v>19404</v>
      </c>
      <c r="H92" s="225">
        <v>17640</v>
      </c>
      <c r="I92" s="225">
        <f>H92*0.75</f>
        <v>13230</v>
      </c>
      <c r="J92" s="226">
        <f>H92*0.5</f>
        <v>8820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261</v>
      </c>
      <c r="C94" s="77"/>
      <c r="D94" s="77"/>
      <c r="E94" s="54"/>
      <c r="F94" s="67">
        <v>13320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30240</v>
      </c>
      <c r="G96" s="225">
        <f>H96*1.1</f>
        <v>27720.000000000004</v>
      </c>
      <c r="H96" s="225">
        <v>25200</v>
      </c>
      <c r="I96" s="225">
        <f>H96*0.75</f>
        <v>18900</v>
      </c>
      <c r="J96" s="226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263</v>
      </c>
      <c r="C98" s="77"/>
      <c r="D98" s="77"/>
      <c r="E98" s="54"/>
      <c r="F98" s="67">
        <v>18720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30240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15984</v>
      </c>
      <c r="G100" s="117">
        <f>H100*1.1</f>
        <v>14652.000000000002</v>
      </c>
      <c r="H100" s="117">
        <v>13320</v>
      </c>
      <c r="I100" s="117">
        <f>H100*0.75</f>
        <v>9990</v>
      </c>
      <c r="J100" s="117">
        <f>H100*0.5</f>
        <v>6660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23760.000000000004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47520.000000000007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59400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720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35640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71280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89279.999999999971</v>
      </c>
      <c r="G108" s="68"/>
      <c r="H108" s="68"/>
      <c r="I108" s="68"/>
      <c r="J108" s="69"/>
    </row>
    <row r="109" spans="1:10" ht="36" customHeight="1" thickBot="1" x14ac:dyDescent="0.3">
      <c r="A109" s="7"/>
      <c r="B109" s="84" t="s">
        <v>206</v>
      </c>
      <c r="C109" s="85"/>
      <c r="D109" s="85"/>
      <c r="E109" s="86"/>
      <c r="F109" s="363">
        <v>1080</v>
      </c>
      <c r="G109" s="304"/>
      <c r="H109" s="304"/>
      <c r="I109" s="304"/>
      <c r="J109" s="305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318" t="s">
        <v>207</v>
      </c>
      <c r="C111" s="318"/>
      <c r="D111" s="318"/>
      <c r="E111" s="318"/>
      <c r="F111" s="263">
        <v>90</v>
      </c>
      <c r="G111" s="263"/>
      <c r="H111" s="263"/>
      <c r="I111" s="263"/>
      <c r="J111" s="264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67.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7" customHeight="1" x14ac:dyDescent="0.25">
      <c r="A116" s="7" t="s">
        <v>113</v>
      </c>
      <c r="B116" s="132" t="s">
        <v>210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0.5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18" customHeight="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24" defaultRowHeight="21" outlineLevelRow="1" x14ac:dyDescent="0.25"/>
  <cols>
    <col min="1" max="1" width="24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64" t="s">
        <v>105</v>
      </c>
      <c r="C6" s="365"/>
      <c r="D6" s="365"/>
      <c r="E6" s="366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27"/>
      <c r="C7" s="28"/>
      <c r="D7" s="28"/>
      <c r="E7" s="29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6120 до 122400</v>
      </c>
      <c r="G20" s="65"/>
      <c r="H20" s="65"/>
      <c r="I20" s="65"/>
      <c r="J20" s="66"/>
    </row>
    <row r="21" spans="1:10" ht="36" customHeight="1" outlineLevel="1" x14ac:dyDescent="0.25">
      <c r="B21" s="107" t="s">
        <v>122</v>
      </c>
      <c r="C21" s="108"/>
      <c r="D21" s="108"/>
      <c r="E21" s="109"/>
      <c r="F21" s="67">
        <v>6120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96"/>
      <c r="D22" s="96"/>
      <c r="E22" s="97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96"/>
      <c r="D23" s="96"/>
      <c r="E23" s="97"/>
      <c r="F23" s="67">
        <v>18360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96"/>
      <c r="D24" s="96"/>
      <c r="E24" s="97"/>
      <c r="F24" s="67">
        <v>24480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96"/>
      <c r="D25" s="96"/>
      <c r="E25" s="97"/>
      <c r="F25" s="67">
        <v>30600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96"/>
      <c r="D26" s="96"/>
      <c r="E26" s="97"/>
      <c r="F26" s="67">
        <v>36720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96"/>
      <c r="D27" s="96"/>
      <c r="E27" s="97"/>
      <c r="F27" s="67">
        <v>42840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96"/>
      <c r="D28" s="96"/>
      <c r="E28" s="97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96"/>
      <c r="D29" s="96"/>
      <c r="E29" s="97"/>
      <c r="F29" s="67">
        <v>55080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96"/>
      <c r="D30" s="96"/>
      <c r="E30" s="97"/>
      <c r="F30" s="67">
        <v>61200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96"/>
      <c r="D31" s="96"/>
      <c r="E31" s="97"/>
      <c r="F31" s="67">
        <v>67320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96"/>
      <c r="D32" s="96"/>
      <c r="E32" s="97"/>
      <c r="F32" s="67">
        <v>73440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96"/>
      <c r="D33" s="96"/>
      <c r="E33" s="97"/>
      <c r="F33" s="67">
        <v>79560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96"/>
      <c r="D34" s="96"/>
      <c r="E34" s="97"/>
      <c r="F34" s="67">
        <v>85680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96"/>
      <c r="D35" s="96"/>
      <c r="E35" s="97"/>
      <c r="F35" s="67">
        <v>91800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96"/>
      <c r="D36" s="96"/>
      <c r="E36" s="97"/>
      <c r="F36" s="67">
        <v>97920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96"/>
      <c r="D37" s="96"/>
      <c r="E37" s="97"/>
      <c r="F37" s="67">
        <v>104040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96"/>
      <c r="D38" s="96"/>
      <c r="E38" s="97"/>
      <c r="F38" s="67">
        <v>110160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96"/>
      <c r="D39" s="96"/>
      <c r="E39" s="97"/>
      <c r="F39" s="67">
        <v>116280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96"/>
      <c r="D40" s="96"/>
      <c r="E40" s="97"/>
      <c r="F40" s="67">
        <v>122400</v>
      </c>
      <c r="G40" s="68"/>
      <c r="H40" s="68"/>
      <c r="I40" s="68"/>
      <c r="J40" s="69"/>
    </row>
    <row r="41" spans="2:10" ht="36" customHeight="1" thickBot="1" x14ac:dyDescent="0.3">
      <c r="B41" s="367" t="s">
        <v>142</v>
      </c>
      <c r="C41" s="368"/>
      <c r="D41" s="368"/>
      <c r="E41" s="369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212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70" t="s">
        <v>152</v>
      </c>
      <c r="C51" s="371"/>
      <c r="D51" s="371"/>
      <c r="E51" s="372"/>
      <c r="F51" s="67">
        <v>21600</v>
      </c>
      <c r="G51" s="68"/>
      <c r="H51" s="68"/>
      <c r="I51" s="68"/>
      <c r="J51" s="69"/>
    </row>
    <row r="52" spans="1:10" ht="54" customHeight="1" thickBot="1" x14ac:dyDescent="0.3">
      <c r="B52" s="87" t="s">
        <v>213</v>
      </c>
      <c r="C52" s="88"/>
      <c r="D52" s="88"/>
      <c r="E52" s="89"/>
      <c r="F52" s="218" t="str">
        <f>"Цена от "&amp;MIN(F54,F58:J59,H92,F60:J71)&amp;" до "&amp;MAX(F54,,H92,F58:J59,F60:J71)</f>
        <v>Цена от 6300 до 126000</v>
      </c>
      <c r="G52" s="219"/>
      <c r="H52" s="219"/>
      <c r="I52" s="219"/>
      <c r="J52" s="220"/>
    </row>
    <row r="53" spans="1:10" ht="24" thickBot="1" x14ac:dyDescent="0.3">
      <c r="B53" s="27"/>
      <c r="C53" s="28"/>
      <c r="D53" s="28"/>
      <c r="E53" s="29"/>
      <c r="F53" s="40"/>
      <c r="G53" s="41"/>
      <c r="H53" s="41"/>
      <c r="I53" s="41"/>
      <c r="J53" s="42"/>
    </row>
    <row r="54" spans="1:10" ht="36" customHeight="1" x14ac:dyDescent="0.25">
      <c r="B54" s="30" t="s">
        <v>154</v>
      </c>
      <c r="C54" s="176"/>
      <c r="D54" s="176"/>
      <c r="E54" s="177"/>
      <c r="F54" s="67">
        <v>36000</v>
      </c>
      <c r="G54" s="68"/>
      <c r="H54" s="68"/>
      <c r="I54" s="68"/>
      <c r="J54" s="69"/>
    </row>
    <row r="55" spans="1:10" ht="36" customHeight="1" thickBot="1" x14ac:dyDescent="0.3">
      <c r="B55" s="215" t="s">
        <v>155</v>
      </c>
      <c r="C55" s="216"/>
      <c r="D55" s="216"/>
      <c r="E55" s="217"/>
      <c r="F55" s="93">
        <v>3600</v>
      </c>
      <c r="G55" s="94"/>
      <c r="H55" s="94"/>
      <c r="I55" s="94"/>
      <c r="J55" s="95"/>
    </row>
    <row r="56" spans="1:10" ht="36" customHeight="1" thickBot="1" x14ac:dyDescent="0.3">
      <c r="B56" s="215" t="s">
        <v>156</v>
      </c>
      <c r="C56" s="216"/>
      <c r="D56" s="216"/>
      <c r="E56" s="217"/>
      <c r="F56" s="93">
        <v>9000</v>
      </c>
      <c r="G56" s="94"/>
      <c r="H56" s="94"/>
      <c r="I56" s="94"/>
      <c r="J56" s="95"/>
    </row>
    <row r="57" spans="1:10" ht="24" thickBot="1" x14ac:dyDescent="0.3">
      <c r="B57" s="27"/>
      <c r="C57" s="28"/>
      <c r="D57" s="28"/>
      <c r="E57" s="2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30" t="s">
        <v>157</v>
      </c>
      <c r="C58" s="176"/>
      <c r="D58" s="176"/>
      <c r="E58" s="177"/>
      <c r="F58" s="80">
        <v>36000</v>
      </c>
      <c r="G58" s="81"/>
      <c r="H58" s="81"/>
      <c r="I58" s="81"/>
      <c r="J58" s="82"/>
    </row>
    <row r="59" spans="1:10" ht="39.75" customHeight="1" x14ac:dyDescent="0.25">
      <c r="A59" s="7" t="s">
        <v>111</v>
      </c>
      <c r="B59" s="52" t="s">
        <v>158</v>
      </c>
      <c r="C59" s="96"/>
      <c r="D59" s="96"/>
      <c r="E59" s="97"/>
      <c r="F59" s="67">
        <v>40500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81000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36000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33300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72000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126000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60120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6300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48240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36000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90000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30600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6300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34200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50400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56880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113760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50400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60480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100800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176400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9360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126000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52" t="s">
        <v>191</v>
      </c>
      <c r="C92" s="96"/>
      <c r="D92" s="96"/>
      <c r="E92" s="97"/>
      <c r="F92" s="224">
        <f>H92*1.2</f>
        <v>21600</v>
      </c>
      <c r="G92" s="225">
        <f>H92*1.1</f>
        <v>19800</v>
      </c>
      <c r="H92" s="225">
        <v>18000</v>
      </c>
      <c r="I92" s="225">
        <f>H92*0.75</f>
        <v>13500</v>
      </c>
      <c r="J92" s="226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30240</v>
      </c>
      <c r="G95" s="225">
        <f>H95*1.1</f>
        <v>27720.000000000004</v>
      </c>
      <c r="H95" s="225">
        <v>25200</v>
      </c>
      <c r="I95" s="225">
        <f>H95*0.75</f>
        <v>18900</v>
      </c>
      <c r="J95" s="226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42300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81000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102600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2160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63000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117000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162000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3240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38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A6" sqref="A6:XFD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6" customHeight="1" thickBot="1" x14ac:dyDescent="0.3">
      <c r="A42" s="7"/>
      <c r="B42" s="70" t="s">
        <v>142</v>
      </c>
      <c r="C42" s="71"/>
      <c r="D42" s="71"/>
      <c r="E42" s="72"/>
      <c r="F42" s="73" t="str">
        <f>"Цена от "&amp;MIN(F43:F52)&amp;" до "&amp;MAX(F43:F52)</f>
        <v>Цена от 1710 до 41580</v>
      </c>
      <c r="G42" s="74"/>
      <c r="H42" s="74"/>
      <c r="I42" s="74"/>
      <c r="J42" s="75"/>
    </row>
    <row r="43" spans="1:10" ht="36" customHeight="1" x14ac:dyDescent="0.25">
      <c r="A43" s="7"/>
      <c r="B43" s="76" t="s">
        <v>143</v>
      </c>
      <c r="C43" s="77"/>
      <c r="D43" s="77"/>
      <c r="E43" s="54"/>
      <c r="F43" s="67">
        <v>4554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2448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41580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8118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25128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1710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1710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3420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5130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28800</v>
      </c>
      <c r="G52" s="68"/>
      <c r="H52" s="68"/>
      <c r="I52" s="68"/>
      <c r="J52" s="69"/>
    </row>
    <row r="53" spans="1:10" ht="54" customHeight="1" thickBot="1" x14ac:dyDescent="0.3">
      <c r="A53" s="7"/>
      <c r="B53" s="165" t="s">
        <v>213</v>
      </c>
      <c r="C53" s="166"/>
      <c r="D53" s="166"/>
      <c r="E53" s="167"/>
      <c r="F53" s="101" t="str">
        <f>"Цена от "&amp;MIN(F55,F59:F72)&amp;" до "&amp;MAX(F55,F59:F72)</f>
        <v>Цена от 3402 до 826488</v>
      </c>
      <c r="G53" s="102"/>
      <c r="H53" s="102"/>
      <c r="I53" s="102"/>
      <c r="J53" s="103"/>
    </row>
    <row r="54" spans="1:10" ht="24" customHeight="1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42840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67">
        <v>4284</v>
      </c>
      <c r="G56" s="68"/>
      <c r="H56" s="68"/>
      <c r="I56" s="68"/>
      <c r="J56" s="69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67">
        <v>10710</v>
      </c>
      <c r="G57" s="68"/>
      <c r="H57" s="68"/>
      <c r="I57" s="68"/>
      <c r="J57" s="69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6" t="s">
        <v>157</v>
      </c>
      <c r="C59" s="77"/>
      <c r="D59" s="77"/>
      <c r="E59" s="54"/>
      <c r="F59" s="67">
        <v>27018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21348</v>
      </c>
      <c r="G60" s="68"/>
      <c r="H60" s="68"/>
      <c r="I60" s="68"/>
      <c r="J60" s="69"/>
    </row>
    <row r="61" spans="1:10" ht="36" customHeight="1" x14ac:dyDescent="0.25">
      <c r="B61" s="76" t="s">
        <v>260</v>
      </c>
      <c r="C61" s="77"/>
      <c r="D61" s="77"/>
      <c r="E61" s="54"/>
      <c r="F61" s="67">
        <v>826488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159</v>
      </c>
      <c r="C62" s="77"/>
      <c r="D62" s="77"/>
      <c r="E62" s="54"/>
      <c r="F62" s="67">
        <v>47808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160</v>
      </c>
      <c r="C63" s="77"/>
      <c r="D63" s="77"/>
      <c r="E63" s="54"/>
      <c r="F63" s="67">
        <v>27000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161</v>
      </c>
      <c r="C64" s="77"/>
      <c r="D64" s="77"/>
      <c r="E64" s="54"/>
      <c r="F64" s="67">
        <v>32400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162</v>
      </c>
      <c r="C65" s="77"/>
      <c r="D65" s="77"/>
      <c r="E65" s="54"/>
      <c r="F65" s="67">
        <v>19458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163</v>
      </c>
      <c r="C66" s="77"/>
      <c r="D66" s="77"/>
      <c r="E66" s="54"/>
      <c r="F66" s="67">
        <v>23220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164</v>
      </c>
      <c r="C67" s="77"/>
      <c r="D67" s="77"/>
      <c r="E67" s="54"/>
      <c r="F67" s="67">
        <v>83700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165</v>
      </c>
      <c r="C68" s="77"/>
      <c r="D68" s="77"/>
      <c r="E68" s="54"/>
      <c r="F68" s="67">
        <v>51030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166</v>
      </c>
      <c r="C69" s="79"/>
      <c r="D69" s="79"/>
      <c r="E69" s="36"/>
      <c r="F69" s="67">
        <v>3402</v>
      </c>
      <c r="G69" s="68"/>
      <c r="H69" s="68"/>
      <c r="I69" s="68"/>
      <c r="J69" s="69"/>
    </row>
    <row r="70" spans="1:10" ht="36" customHeight="1" x14ac:dyDescent="0.25">
      <c r="A70" s="7"/>
      <c r="B70" s="76" t="s">
        <v>167</v>
      </c>
      <c r="C70" s="77"/>
      <c r="D70" s="77"/>
      <c r="E70" s="54"/>
      <c r="F70" s="67">
        <v>17568</v>
      </c>
      <c r="G70" s="68"/>
      <c r="H70" s="68"/>
      <c r="I70" s="68"/>
      <c r="J70" s="69"/>
    </row>
    <row r="71" spans="1:10" ht="36" customHeight="1" x14ac:dyDescent="0.25">
      <c r="B71" s="76" t="s">
        <v>168</v>
      </c>
      <c r="C71" s="77"/>
      <c r="D71" s="77"/>
      <c r="E71" s="54"/>
      <c r="F71" s="67">
        <v>13824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8100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171</v>
      </c>
      <c r="C73" s="77"/>
      <c r="D73" s="77"/>
      <c r="E73" s="54"/>
      <c r="F73" s="67">
        <v>4536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24030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56880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45360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100800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56880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67">
        <v>68256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41040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48960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176400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8" t="s">
        <v>182</v>
      </c>
      <c r="C84" s="79"/>
      <c r="D84" s="79"/>
      <c r="E84" s="36"/>
      <c r="F84" s="67">
        <v>7200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22.5" customHeight="1" x14ac:dyDescent="0.25">
      <c r="A86" s="7" t="s">
        <v>111</v>
      </c>
      <c r="B86" s="104" t="s">
        <v>186</v>
      </c>
      <c r="C86" s="105"/>
      <c r="D86" s="105"/>
      <c r="E86" s="105"/>
      <c r="F86" s="105"/>
      <c r="G86" s="105"/>
      <c r="H86" s="105"/>
      <c r="I86" s="105"/>
      <c r="J86" s="106"/>
    </row>
    <row r="87" spans="1:10" ht="36" customHeight="1" thickBot="1" x14ac:dyDescent="0.3">
      <c r="A87" s="7"/>
      <c r="B87" s="52" t="s">
        <v>169</v>
      </c>
      <c r="C87" s="96"/>
      <c r="D87" s="96"/>
      <c r="E87" s="97"/>
      <c r="F87" s="67">
        <v>40</v>
      </c>
      <c r="G87" s="68"/>
      <c r="H87" s="68"/>
      <c r="I87" s="68"/>
      <c r="J87" s="69"/>
    </row>
    <row r="88" spans="1:10" ht="36" customHeight="1" thickBot="1" x14ac:dyDescent="0.3">
      <c r="A88" s="7"/>
      <c r="B88" s="98" t="s">
        <v>185</v>
      </c>
      <c r="C88" s="99"/>
      <c r="D88" s="99"/>
      <c r="E88" s="100"/>
      <c r="F88" s="101"/>
      <c r="G88" s="102"/>
      <c r="H88" s="102"/>
      <c r="I88" s="102"/>
      <c r="J88" s="103"/>
    </row>
    <row r="89" spans="1:10" ht="36" customHeight="1" thickBot="1" x14ac:dyDescent="0.3">
      <c r="A89" s="7"/>
      <c r="B89" s="171" t="s">
        <v>186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A90" s="7"/>
      <c r="B90" s="107" t="s">
        <v>187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99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150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18"/>
      <c r="G93" s="219"/>
      <c r="H93" s="219"/>
      <c r="I93" s="219"/>
      <c r="J93" s="220"/>
    </row>
    <row r="94" spans="1:10" ht="36" customHeight="1" x14ac:dyDescent="0.25">
      <c r="A94" s="7" t="s">
        <v>111</v>
      </c>
      <c r="B94" s="76" t="s">
        <v>244</v>
      </c>
      <c r="C94" s="77"/>
      <c r="D94" s="77"/>
      <c r="E94" s="54"/>
      <c r="F94" s="67">
        <v>17568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192</v>
      </c>
      <c r="C95" s="77"/>
      <c r="D95" s="77"/>
      <c r="E95" s="54"/>
      <c r="F95" s="67">
        <v>17568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67">
        <v>15660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262</v>
      </c>
      <c r="C97" s="77"/>
      <c r="D97" s="77"/>
      <c r="E97" s="54"/>
      <c r="F97" s="67">
        <v>37440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195</v>
      </c>
      <c r="C98" s="77"/>
      <c r="D98" s="77"/>
      <c r="E98" s="54"/>
      <c r="F98" s="67">
        <v>37440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33120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54" customHeight="1" thickBot="1" x14ac:dyDescent="0.3">
      <c r="A101" s="7"/>
      <c r="B101" s="165" t="s">
        <v>198</v>
      </c>
      <c r="C101" s="166"/>
      <c r="D101" s="166"/>
      <c r="E101" s="167"/>
      <c r="F101" s="373"/>
      <c r="G101" s="374"/>
      <c r="H101" s="374"/>
      <c r="I101" s="374"/>
      <c r="J101" s="375"/>
    </row>
    <row r="102" spans="1:10" ht="36" customHeight="1" x14ac:dyDescent="0.25">
      <c r="A102" s="7"/>
      <c r="B102" s="107" t="s">
        <v>199</v>
      </c>
      <c r="C102" s="108"/>
      <c r="D102" s="108"/>
      <c r="E102" s="109"/>
      <c r="F102" s="198">
        <v>32688</v>
      </c>
      <c r="G102" s="376"/>
      <c r="H102" s="376"/>
      <c r="I102" s="376"/>
      <c r="J102" s="377"/>
    </row>
    <row r="103" spans="1:10" ht="36" customHeight="1" x14ac:dyDescent="0.25">
      <c r="A103" s="7"/>
      <c r="B103" s="52" t="s">
        <v>200</v>
      </c>
      <c r="C103" s="96"/>
      <c r="D103" s="96"/>
      <c r="E103" s="97"/>
      <c r="F103" s="195">
        <v>64800</v>
      </c>
      <c r="G103" s="257"/>
      <c r="H103" s="257"/>
      <c r="I103" s="257"/>
      <c r="J103" s="258"/>
    </row>
    <row r="104" spans="1:10" ht="36" customHeight="1" x14ac:dyDescent="0.25">
      <c r="A104" s="7"/>
      <c r="B104" s="52" t="s">
        <v>201</v>
      </c>
      <c r="C104" s="96"/>
      <c r="D104" s="96"/>
      <c r="E104" s="97"/>
      <c r="F104" s="195">
        <v>81828</v>
      </c>
      <c r="G104" s="257"/>
      <c r="H104" s="257"/>
      <c r="I104" s="257"/>
      <c r="J104" s="258"/>
    </row>
    <row r="105" spans="1:10" ht="36" customHeight="1" x14ac:dyDescent="0.25">
      <c r="A105" s="7"/>
      <c r="B105" s="52" t="s">
        <v>202</v>
      </c>
      <c r="C105" s="96"/>
      <c r="D105" s="96"/>
      <c r="E105" s="97"/>
      <c r="F105" s="195">
        <v>1134</v>
      </c>
      <c r="G105" s="257"/>
      <c r="H105" s="257"/>
      <c r="I105" s="257"/>
      <c r="J105" s="258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47808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93168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115848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206</v>
      </c>
      <c r="C109" s="77"/>
      <c r="D109" s="77"/>
      <c r="E109" s="54"/>
      <c r="F109" s="67">
        <v>1692</v>
      </c>
      <c r="G109" s="68"/>
      <c r="H109" s="68"/>
      <c r="I109" s="68"/>
      <c r="J109" s="69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318" t="s">
        <v>207</v>
      </c>
      <c r="C111" s="318"/>
      <c r="D111" s="318"/>
      <c r="E111" s="318"/>
      <c r="F111" s="263">
        <v>150</v>
      </c>
      <c r="G111" s="263"/>
      <c r="H111" s="263"/>
      <c r="I111" s="263"/>
      <c r="J111" s="264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67.5" customHeight="1" x14ac:dyDescent="0.25">
      <c r="A114" s="7"/>
      <c r="B114" s="130" t="s">
        <v>267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27" customHeight="1" x14ac:dyDescent="0.25">
      <c r="A115" s="7" t="s">
        <v>113</v>
      </c>
      <c r="B115" s="130" t="s">
        <v>210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18" customHeight="1" x14ac:dyDescent="0.25">
      <c r="A116" s="7"/>
      <c r="B116" s="127"/>
      <c r="C116" s="128"/>
      <c r="D116" s="128"/>
      <c r="E116" s="128"/>
      <c r="F116" s="129"/>
      <c r="G116" s="129"/>
      <c r="H116" s="129"/>
      <c r="I116" s="129"/>
      <c r="J116" s="129"/>
    </row>
    <row r="117" spans="1:10" s="332" customFormat="1" ht="36" customHeight="1" thickBot="1" x14ac:dyDescent="0.3">
      <c r="B117" s="333" t="s">
        <v>268</v>
      </c>
      <c r="C117" s="333"/>
      <c r="D117" s="333"/>
      <c r="E117" s="333"/>
      <c r="F117" s="333"/>
      <c r="G117" s="333"/>
      <c r="H117" s="333"/>
      <c r="I117" s="333"/>
    </row>
    <row r="118" spans="1:10" s="135" customFormat="1" ht="36" customHeight="1" thickBot="1" x14ac:dyDescent="0.3">
      <c r="B118" s="334" t="s">
        <v>269</v>
      </c>
      <c r="C118" s="335"/>
      <c r="D118" s="335"/>
      <c r="E118" s="335"/>
      <c r="F118" s="335"/>
      <c r="G118" s="335"/>
      <c r="H118" s="335"/>
      <c r="I118" s="336"/>
    </row>
    <row r="119" spans="1:10" ht="75" customHeight="1" thickBot="1" x14ac:dyDescent="0.3">
      <c r="B119" s="337" t="s">
        <v>270</v>
      </c>
      <c r="C119" s="338"/>
      <c r="D119" s="339" t="s">
        <v>271</v>
      </c>
      <c r="E119" s="340"/>
      <c r="F119" s="341"/>
      <c r="G119" s="340" t="s">
        <v>272</v>
      </c>
      <c r="H119" s="340"/>
      <c r="I119" s="341"/>
      <c r="J119" s="9"/>
    </row>
    <row r="120" spans="1:10" ht="36" customHeight="1" x14ac:dyDescent="0.25">
      <c r="B120" s="342" t="s">
        <v>273</v>
      </c>
      <c r="C120" s="343"/>
      <c r="D120" s="344" t="s">
        <v>274</v>
      </c>
      <c r="E120" s="344"/>
      <c r="F120" s="344"/>
      <c r="G120" s="345">
        <v>2190</v>
      </c>
      <c r="H120" s="344"/>
      <c r="I120" s="346"/>
      <c r="J120" s="9"/>
    </row>
    <row r="121" spans="1:10" ht="36" customHeight="1" x14ac:dyDescent="0.25">
      <c r="B121" s="347" t="s">
        <v>275</v>
      </c>
      <c r="C121" s="348"/>
      <c r="D121" s="349"/>
      <c r="E121" s="349"/>
      <c r="F121" s="349"/>
      <c r="G121" s="350">
        <v>1590</v>
      </c>
      <c r="H121" s="349"/>
      <c r="I121" s="351"/>
      <c r="J121" s="9"/>
    </row>
    <row r="122" spans="1:10" ht="36" customHeight="1" x14ac:dyDescent="0.25">
      <c r="B122" s="347" t="s">
        <v>276</v>
      </c>
      <c r="C122" s="348"/>
      <c r="D122" s="349"/>
      <c r="E122" s="349"/>
      <c r="F122" s="349"/>
      <c r="G122" s="350">
        <v>1440</v>
      </c>
      <c r="H122" s="349"/>
      <c r="I122" s="351"/>
      <c r="J122" s="9"/>
    </row>
    <row r="123" spans="1:10" ht="54" customHeight="1" x14ac:dyDescent="0.25">
      <c r="B123" s="347" t="s">
        <v>277</v>
      </c>
      <c r="C123" s="348"/>
      <c r="D123" s="349"/>
      <c r="E123" s="349"/>
      <c r="F123" s="349"/>
      <c r="G123" s="350">
        <v>1290</v>
      </c>
      <c r="H123" s="349"/>
      <c r="I123" s="351"/>
      <c r="J123" s="9"/>
    </row>
    <row r="124" spans="1:10" ht="21" x14ac:dyDescent="0.25">
      <c r="B124" s="352"/>
      <c r="C124" s="352"/>
      <c r="D124" s="353"/>
      <c r="E124" s="353"/>
      <c r="F124" s="353"/>
      <c r="G124" s="354"/>
      <c r="H124" s="353"/>
      <c r="I124" s="353"/>
      <c r="J124" s="9"/>
    </row>
    <row r="125" spans="1:10" ht="40.5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3.25" x14ac:dyDescent="0.25">
      <c r="A126" s="355" t="s">
        <v>278</v>
      </c>
      <c r="B126" s="355"/>
      <c r="C126" s="355"/>
      <c r="D126" s="355"/>
      <c r="E126" s="355"/>
      <c r="F126" s="355"/>
      <c r="G126" s="355"/>
      <c r="H126" s="355"/>
      <c r="I126" s="9"/>
      <c r="J126" s="9"/>
    </row>
    <row r="127" spans="1:10" ht="25.5" x14ac:dyDescent="0.35">
      <c r="A127" s="356" t="s">
        <v>279</v>
      </c>
      <c r="B127" s="356"/>
      <c r="C127" s="356"/>
      <c r="D127" s="356"/>
      <c r="E127" s="357" t="s">
        <v>280</v>
      </c>
      <c r="F127" s="358"/>
      <c r="G127" s="358"/>
      <c r="H127" s="9"/>
      <c r="I127" s="9"/>
      <c r="J127" s="9"/>
    </row>
    <row r="128" spans="1:10" ht="25.5" x14ac:dyDescent="0.35">
      <c r="A128" s="359" t="s">
        <v>281</v>
      </c>
      <c r="B128" s="359"/>
      <c r="C128" s="359"/>
      <c r="D128" s="359"/>
      <c r="E128" s="360">
        <v>1</v>
      </c>
      <c r="F128" s="358"/>
      <c r="G128" s="358"/>
      <c r="H128" s="9"/>
      <c r="I128" s="9"/>
      <c r="J128" s="9"/>
    </row>
    <row r="129" spans="1:10" ht="25.5" x14ac:dyDescent="0.35">
      <c r="A129" s="359">
        <v>2</v>
      </c>
      <c r="B129" s="359"/>
      <c r="C129" s="359"/>
      <c r="D129" s="359"/>
      <c r="E129" s="361">
        <v>1.1000000000000001</v>
      </c>
      <c r="F129" s="358"/>
      <c r="G129" s="358"/>
      <c r="H129" s="9"/>
      <c r="I129" s="9"/>
      <c r="J129" s="9"/>
    </row>
    <row r="130" spans="1:10" ht="25.5" x14ac:dyDescent="0.35">
      <c r="A130" s="359">
        <v>3</v>
      </c>
      <c r="B130" s="359"/>
      <c r="C130" s="359"/>
      <c r="D130" s="359"/>
      <c r="E130" s="361">
        <v>1.2</v>
      </c>
      <c r="F130" s="358"/>
      <c r="G130" s="358"/>
      <c r="H130" s="9"/>
      <c r="I130" s="9"/>
      <c r="J130" s="9"/>
    </row>
    <row r="131" spans="1:10" ht="25.5" x14ac:dyDescent="0.35">
      <c r="A131" s="359" t="s">
        <v>282</v>
      </c>
      <c r="B131" s="359"/>
      <c r="C131" s="359"/>
      <c r="D131" s="359"/>
      <c r="E131" s="361">
        <v>1.25</v>
      </c>
      <c r="F131" s="358"/>
      <c r="G131" s="358"/>
      <c r="H131" s="9"/>
      <c r="I131" s="9"/>
      <c r="J131" s="9"/>
    </row>
    <row r="132" spans="1:10" ht="25.5" x14ac:dyDescent="0.35">
      <c r="A132" s="359" t="s">
        <v>283</v>
      </c>
      <c r="B132" s="359"/>
      <c r="C132" s="359"/>
      <c r="D132" s="359"/>
      <c r="E132" s="361">
        <v>1.3</v>
      </c>
      <c r="F132" s="358"/>
      <c r="G132" s="358"/>
      <c r="H132" s="9"/>
      <c r="I132" s="9"/>
      <c r="J132" s="9"/>
    </row>
    <row r="133" spans="1:10" ht="25.5" x14ac:dyDescent="0.35">
      <c r="A133" s="359" t="s">
        <v>284</v>
      </c>
      <c r="B133" s="359"/>
      <c r="C133" s="359"/>
      <c r="D133" s="359"/>
      <c r="E133" s="361">
        <v>1.35</v>
      </c>
      <c r="F133" s="358"/>
      <c r="G133" s="358"/>
      <c r="H133" s="9"/>
      <c r="I133" s="9"/>
      <c r="J133" s="9"/>
    </row>
    <row r="134" spans="1:10" ht="25.5" x14ac:dyDescent="0.35">
      <c r="A134" s="359" t="s">
        <v>285</v>
      </c>
      <c r="B134" s="359"/>
      <c r="C134" s="359"/>
      <c r="D134" s="359"/>
      <c r="E134" s="361">
        <v>1.4</v>
      </c>
      <c r="F134" s="358"/>
      <c r="G134" s="358"/>
      <c r="H134" s="9"/>
      <c r="I134" s="9"/>
      <c r="J134" s="9"/>
    </row>
    <row r="135" spans="1:10" ht="25.5" x14ac:dyDescent="0.35">
      <c r="A135" s="359" t="s">
        <v>286</v>
      </c>
      <c r="B135" s="359"/>
      <c r="C135" s="359"/>
      <c r="D135" s="359"/>
      <c r="E135" s="361">
        <v>1.45</v>
      </c>
      <c r="F135" s="358"/>
      <c r="G135" s="358"/>
      <c r="H135" s="9"/>
      <c r="I135" s="9"/>
      <c r="J135" s="9"/>
    </row>
    <row r="136" spans="1:10" ht="25.5" x14ac:dyDescent="0.35">
      <c r="A136" s="359" t="s">
        <v>287</v>
      </c>
      <c r="B136" s="359"/>
      <c r="C136" s="359"/>
      <c r="D136" s="359"/>
      <c r="E136" s="361">
        <v>1.5</v>
      </c>
      <c r="F136" s="358"/>
      <c r="G136" s="358"/>
      <c r="H136" s="9"/>
      <c r="I136" s="9"/>
      <c r="J136" s="9"/>
    </row>
    <row r="137" spans="1:10" ht="25.5" x14ac:dyDescent="0.35">
      <c r="A137" s="359" t="s">
        <v>288</v>
      </c>
      <c r="B137" s="359"/>
      <c r="C137" s="359"/>
      <c r="D137" s="359"/>
      <c r="E137" s="361">
        <v>2</v>
      </c>
      <c r="F137" s="358"/>
      <c r="G137" s="358"/>
      <c r="H137" s="9"/>
      <c r="I137" s="9"/>
      <c r="J137" s="9"/>
    </row>
    <row r="138" spans="1:10" ht="53.25" customHeight="1" x14ac:dyDescent="0.25">
      <c r="A138" s="362" t="s">
        <v>289</v>
      </c>
      <c r="B138" s="362"/>
      <c r="C138" s="362"/>
      <c r="D138" s="362"/>
      <c r="E138" s="362"/>
      <c r="F138" s="362"/>
      <c r="G138" s="362"/>
      <c r="H138" s="362"/>
      <c r="I138" s="9"/>
      <c r="J138" s="9"/>
    </row>
  </sheetData>
  <sheetProtection selectLockedCells="1" selectUnlockedCells="1"/>
  <mergeCells count="239">
    <mergeCell ref="A135:D135"/>
    <mergeCell ref="A136:D136"/>
    <mergeCell ref="A137:D137"/>
    <mergeCell ref="A138:H138"/>
    <mergeCell ref="A129:D129"/>
    <mergeCell ref="A130:D130"/>
    <mergeCell ref="A131:D131"/>
    <mergeCell ref="A132:D132"/>
    <mergeCell ref="A133:D133"/>
    <mergeCell ref="A134:D134"/>
    <mergeCell ref="B123:C123"/>
    <mergeCell ref="G123:I123"/>
    <mergeCell ref="B125:J125"/>
    <mergeCell ref="A126:H126"/>
    <mergeCell ref="A127:D127"/>
    <mergeCell ref="A128:D128"/>
    <mergeCell ref="B119:C119"/>
    <mergeCell ref="D119:F119"/>
    <mergeCell ref="G119:I119"/>
    <mergeCell ref="B120:C120"/>
    <mergeCell ref="D120:F123"/>
    <mergeCell ref="G120:I120"/>
    <mergeCell ref="B121:C121"/>
    <mergeCell ref="G121:I121"/>
    <mergeCell ref="B122:C122"/>
    <mergeCell ref="G122:I122"/>
    <mergeCell ref="B112:E112"/>
    <mergeCell ref="F112:J112"/>
    <mergeCell ref="B114:J114"/>
    <mergeCell ref="B115:J115"/>
    <mergeCell ref="B117:I117"/>
    <mergeCell ref="B118:I118"/>
    <mergeCell ref="B108:E108"/>
    <mergeCell ref="F108:J108"/>
    <mergeCell ref="B109:E109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89:J89"/>
    <mergeCell ref="B90:E90"/>
    <mergeCell ref="F90:J90"/>
    <mergeCell ref="B91:E91"/>
    <mergeCell ref="F91:J91"/>
    <mergeCell ref="B92:E92"/>
    <mergeCell ref="F92:J92"/>
    <mergeCell ref="B85:E85"/>
    <mergeCell ref="F85:J85"/>
    <mergeCell ref="B86:J86"/>
    <mergeCell ref="B87:E87"/>
    <mergeCell ref="F87:J87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H8" sqref="H8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34560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9720</v>
      </c>
      <c r="G52" s="68"/>
      <c r="H52" s="68"/>
      <c r="I52" s="68"/>
      <c r="J52" s="69"/>
    </row>
    <row r="53" spans="1:10" ht="36" customHeight="1" x14ac:dyDescent="0.25">
      <c r="B53" s="76" t="s">
        <v>212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B54" s="78" t="s">
        <v>145</v>
      </c>
      <c r="C54" s="79"/>
      <c r="D54" s="79"/>
      <c r="E54" s="36"/>
      <c r="F54" s="80">
        <v>32400</v>
      </c>
      <c r="G54" s="81"/>
      <c r="H54" s="81"/>
      <c r="I54" s="81"/>
      <c r="J54" s="82"/>
    </row>
    <row r="55" spans="1:10" ht="36" customHeight="1" x14ac:dyDescent="0.25">
      <c r="B55" s="76" t="s">
        <v>146</v>
      </c>
      <c r="C55" s="77"/>
      <c r="D55" s="77"/>
      <c r="E55" s="54"/>
      <c r="F55" s="67">
        <v>9360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1800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1800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5400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34560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3060 до 198000</v>
      </c>
      <c r="G62" s="219"/>
      <c r="H62" s="219"/>
      <c r="I62" s="219"/>
      <c r="J62" s="220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58752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5875.2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29376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61200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106560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91440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109728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63360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61200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77040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162000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48240</v>
      </c>
      <c r="G78" s="68"/>
      <c r="H78" s="68"/>
      <c r="I78" s="68"/>
      <c r="J78" s="69"/>
    </row>
    <row r="79" spans="1:10" ht="36" customHeight="1" x14ac:dyDescent="0.25">
      <c r="B79" s="52" t="s">
        <v>168</v>
      </c>
      <c r="C79" s="96"/>
      <c r="D79" s="96"/>
      <c r="E79" s="97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198000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63360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97200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60030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85680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149760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100800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128160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153792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89280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85680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108000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277200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89280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45792</v>
      </c>
      <c r="G102" s="225">
        <f>H102*1.1</f>
        <v>41976</v>
      </c>
      <c r="H102" s="225">
        <v>38160</v>
      </c>
      <c r="I102" s="225">
        <f>H102*0.75</f>
        <v>28620</v>
      </c>
      <c r="J102" s="226">
        <f>H102*0.5</f>
        <v>19080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14400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38160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64800</v>
      </c>
      <c r="G105" s="225">
        <f>H105*1.1</f>
        <v>59400.000000000007</v>
      </c>
      <c r="H105" s="225">
        <v>54000</v>
      </c>
      <c r="I105" s="225">
        <f>H105*0.75</f>
        <v>40500</v>
      </c>
      <c r="J105" s="226">
        <f>H105*0.5</f>
        <v>27000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20160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54000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63072</v>
      </c>
      <c r="G108" s="117">
        <f>H108*1.1</f>
        <v>57816.000000000007</v>
      </c>
      <c r="H108" s="117">
        <v>52560</v>
      </c>
      <c r="I108" s="117">
        <f>H108*0.75</f>
        <v>39420</v>
      </c>
      <c r="J108" s="117">
        <f>H108*0.5</f>
        <v>26280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60480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120960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151200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2160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90720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181440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226800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2880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18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67.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0.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7" customHeight="1" x14ac:dyDescent="0.25">
      <c r="A124" s="7" t="s">
        <v>113</v>
      </c>
      <c r="B124" s="132" t="s">
        <v>210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0.5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18" customHeight="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65772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27000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11340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35028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42033.599999999999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7092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13464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13464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15012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65772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7452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1980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33012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38160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16560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10080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19440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10800</v>
      </c>
      <c r="G85" s="68"/>
      <c r="H85" s="68"/>
      <c r="I85" s="68"/>
      <c r="J85" s="69"/>
    </row>
    <row r="86" spans="1:10" ht="36" customHeight="1" thickBot="1" x14ac:dyDescent="0.3"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22939.200000000001</v>
      </c>
      <c r="G92" s="225">
        <f>H92*1.1</f>
        <v>21027.600000000002</v>
      </c>
      <c r="H92" s="225">
        <v>19116</v>
      </c>
      <c r="I92" s="225">
        <f>H92*0.75</f>
        <v>14337</v>
      </c>
      <c r="J92" s="226">
        <f>H92*0.5</f>
        <v>9558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24300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6048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32832</v>
      </c>
      <c r="G95" s="225">
        <f>H95*1.1</f>
        <v>30096.000000000004</v>
      </c>
      <c r="H95" s="225">
        <v>27360</v>
      </c>
      <c r="I95" s="225">
        <f>H95*0.75</f>
        <v>20520</v>
      </c>
      <c r="J95" s="226">
        <f>H95*0.5</f>
        <v>13680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34560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B98" s="76" t="s">
        <v>197</v>
      </c>
      <c r="C98" s="77"/>
      <c r="D98" s="77"/>
      <c r="E98" s="54"/>
      <c r="F98" s="224">
        <f>H98*1.2</f>
        <v>15292.8</v>
      </c>
      <c r="G98" s="225">
        <f>H98*1.1</f>
        <v>14018.400000000001</v>
      </c>
      <c r="H98" s="225">
        <v>12744</v>
      </c>
      <c r="I98" s="225">
        <f>H98*0.75</f>
        <v>9558</v>
      </c>
      <c r="J98" s="226">
        <f>H98*0.5</f>
        <v>6372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27612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55224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69048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41400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82836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103716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/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36"/>
  <sheetViews>
    <sheetView view="pageBreakPreview" topLeftCell="B1" zoomScale="50" zoomScaleNormal="60" zoomScaleSheetLayoutView="50" workbookViewId="0">
      <pane ySplit="4" topLeftCell="A14" activePane="bottomLeft" state="frozen"/>
      <selection activeCell="B11" sqref="B11:E11"/>
      <selection pane="bottomLeft" activeCell="A20" sqref="A20:XFD2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12780 до 255600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242820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255600</v>
      </c>
      <c r="G41" s="68"/>
      <c r="H41" s="68"/>
      <c r="I41" s="68"/>
      <c r="J41" s="69"/>
    </row>
    <row r="42" spans="1:10" ht="36" customHeight="1" thickBot="1" x14ac:dyDescent="0.3">
      <c r="A42" s="7"/>
      <c r="B42" s="70" t="s">
        <v>142</v>
      </c>
      <c r="C42" s="71"/>
      <c r="D42" s="71"/>
      <c r="E42" s="72"/>
      <c r="F42" s="73" t="str">
        <f>"Цена от "&amp;MIN(F43:F52)&amp;" до "&amp;MAX(F43:F52)</f>
        <v>Цена от 2340 до 56340</v>
      </c>
      <c r="G42" s="74"/>
      <c r="H42" s="74"/>
      <c r="I42" s="74"/>
      <c r="J42" s="75"/>
    </row>
    <row r="43" spans="1:10" ht="36" customHeight="1" x14ac:dyDescent="0.25">
      <c r="A43" s="7"/>
      <c r="B43" s="76" t="s">
        <v>143</v>
      </c>
      <c r="C43" s="77"/>
      <c r="D43" s="77"/>
      <c r="E43" s="54"/>
      <c r="F43" s="67">
        <v>8280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4860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56340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13140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34740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2340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4680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7020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40140</v>
      </c>
      <c r="G52" s="68"/>
      <c r="H52" s="68"/>
      <c r="I52" s="68"/>
      <c r="J52" s="69"/>
    </row>
    <row r="53" spans="1:10" ht="54" customHeight="1" thickBot="1" x14ac:dyDescent="0.3">
      <c r="A53" s="7"/>
      <c r="B53" s="165" t="s">
        <v>213</v>
      </c>
      <c r="C53" s="166"/>
      <c r="D53" s="166"/>
      <c r="E53" s="167"/>
      <c r="F53" s="101" t="str">
        <f>"Цена от "&amp;MIN(F55,F59:F72)&amp;" до "&amp;MAX(F55,F59:F72)</f>
        <v>Цена от 3240 до 787140</v>
      </c>
      <c r="G53" s="102"/>
      <c r="H53" s="102"/>
      <c r="I53" s="102"/>
      <c r="J53" s="103"/>
    </row>
    <row r="54" spans="1:10" ht="24" customHeight="1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75600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67">
        <v>7560</v>
      </c>
      <c r="G56" s="68"/>
      <c r="H56" s="68"/>
      <c r="I56" s="68"/>
      <c r="J56" s="69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67">
        <v>18900</v>
      </c>
      <c r="G57" s="68"/>
      <c r="H57" s="68"/>
      <c r="I57" s="68"/>
      <c r="J57" s="69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67">
        <v>74340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59940</v>
      </c>
      <c r="G60" s="68"/>
      <c r="H60" s="68"/>
      <c r="I60" s="68"/>
      <c r="J60" s="69"/>
    </row>
    <row r="61" spans="1:10" ht="36" customHeight="1" x14ac:dyDescent="0.25">
      <c r="A61" s="7"/>
      <c r="B61" s="76" t="s">
        <v>260</v>
      </c>
      <c r="C61" s="77"/>
      <c r="D61" s="77"/>
      <c r="E61" s="54"/>
      <c r="F61" s="67">
        <v>787140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159</v>
      </c>
      <c r="C62" s="77"/>
      <c r="D62" s="77"/>
      <c r="E62" s="54"/>
      <c r="F62" s="67">
        <v>149940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160</v>
      </c>
      <c r="C63" s="77"/>
      <c r="D63" s="77"/>
      <c r="E63" s="54"/>
      <c r="F63" s="67">
        <v>74340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161</v>
      </c>
      <c r="C64" s="77"/>
      <c r="D64" s="77"/>
      <c r="E64" s="54"/>
      <c r="F64" s="67">
        <v>89208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162</v>
      </c>
      <c r="C65" s="77"/>
      <c r="D65" s="77"/>
      <c r="E65" s="54"/>
      <c r="F65" s="67">
        <v>67140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163</v>
      </c>
      <c r="C66" s="77"/>
      <c r="D66" s="77"/>
      <c r="E66" s="54"/>
      <c r="F66" s="67">
        <v>99540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164</v>
      </c>
      <c r="C67" s="77"/>
      <c r="D67" s="77"/>
      <c r="E67" s="54"/>
      <c r="F67" s="67">
        <v>178740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165</v>
      </c>
      <c r="C68" s="77"/>
      <c r="D68" s="77"/>
      <c r="E68" s="54"/>
      <c r="F68" s="67">
        <v>96120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166</v>
      </c>
      <c r="C69" s="79"/>
      <c r="D69" s="79"/>
      <c r="E69" s="36"/>
      <c r="F69" s="67">
        <v>3240</v>
      </c>
      <c r="G69" s="68"/>
      <c r="H69" s="68"/>
      <c r="I69" s="68"/>
      <c r="J69" s="69"/>
    </row>
    <row r="70" spans="1:10" ht="36" customHeight="1" x14ac:dyDescent="0.25">
      <c r="A70" s="7"/>
      <c r="B70" s="76" t="s">
        <v>167</v>
      </c>
      <c r="C70" s="77"/>
      <c r="D70" s="77"/>
      <c r="E70" s="54"/>
      <c r="F70" s="67">
        <v>54000</v>
      </c>
      <c r="G70" s="68"/>
      <c r="H70" s="68"/>
      <c r="I70" s="68"/>
      <c r="J70" s="69"/>
    </row>
    <row r="71" spans="1:10" ht="36" customHeight="1" x14ac:dyDescent="0.25">
      <c r="B71" s="76" t="s">
        <v>168</v>
      </c>
      <c r="C71" s="77"/>
      <c r="D71" s="77"/>
      <c r="E71" s="54"/>
      <c r="F71" s="67">
        <v>45540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77940</v>
      </c>
      <c r="G72" s="68"/>
      <c r="H72" s="68"/>
      <c r="I72" s="68"/>
      <c r="J72" s="69"/>
    </row>
    <row r="73" spans="1:10" ht="36" customHeight="1" x14ac:dyDescent="0.25">
      <c r="A73" s="7"/>
      <c r="B73" s="76" t="s">
        <v>171</v>
      </c>
      <c r="C73" s="77"/>
      <c r="D73" s="77"/>
      <c r="E73" s="54"/>
      <c r="F73" s="67">
        <v>8280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60030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60030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156240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126000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315360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156240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67">
        <v>187920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141120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209520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375840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8" t="s">
        <v>182</v>
      </c>
      <c r="C84" s="79"/>
      <c r="D84" s="79"/>
      <c r="E84" s="36"/>
      <c r="F84" s="67">
        <v>7200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164160</v>
      </c>
      <c r="G85" s="68"/>
      <c r="H85" s="68"/>
      <c r="I85" s="68"/>
      <c r="J85" s="69"/>
    </row>
    <row r="86" spans="1:10" ht="22.5" customHeight="1" x14ac:dyDescent="0.25">
      <c r="A86" s="7" t="s">
        <v>111</v>
      </c>
      <c r="B86" s="104" t="s">
        <v>186</v>
      </c>
      <c r="C86" s="105"/>
      <c r="D86" s="105"/>
      <c r="E86" s="105"/>
      <c r="F86" s="105"/>
      <c r="G86" s="105"/>
      <c r="H86" s="105"/>
      <c r="I86" s="105"/>
      <c r="J86" s="106"/>
    </row>
    <row r="87" spans="1:10" ht="36" customHeight="1" thickBot="1" x14ac:dyDescent="0.3">
      <c r="A87" s="7"/>
      <c r="B87" s="52" t="s">
        <v>169</v>
      </c>
      <c r="C87" s="96"/>
      <c r="D87" s="96"/>
      <c r="E87" s="97"/>
      <c r="F87" s="67">
        <v>40</v>
      </c>
      <c r="G87" s="68"/>
      <c r="H87" s="68"/>
      <c r="I87" s="68"/>
      <c r="J87" s="69"/>
    </row>
    <row r="88" spans="1:10" ht="36" customHeight="1" thickBot="1" x14ac:dyDescent="0.3">
      <c r="A88" s="7"/>
      <c r="B88" s="98" t="s">
        <v>185</v>
      </c>
      <c r="C88" s="99"/>
      <c r="D88" s="99"/>
      <c r="E88" s="100"/>
      <c r="F88" s="101"/>
      <c r="G88" s="102"/>
      <c r="H88" s="102"/>
      <c r="I88" s="102"/>
      <c r="J88" s="103"/>
    </row>
    <row r="89" spans="1:10" ht="36" customHeight="1" thickBot="1" x14ac:dyDescent="0.3">
      <c r="A89" s="7"/>
      <c r="B89" s="171" t="s">
        <v>186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A90" s="7"/>
      <c r="B90" s="107" t="s">
        <v>187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99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150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18"/>
      <c r="G93" s="219"/>
      <c r="H93" s="219"/>
      <c r="I93" s="219"/>
      <c r="J93" s="220"/>
    </row>
    <row r="94" spans="1:10" ht="36" customHeight="1" x14ac:dyDescent="0.25">
      <c r="A94" s="7" t="s">
        <v>111</v>
      </c>
      <c r="B94" s="76" t="s">
        <v>244</v>
      </c>
      <c r="C94" s="77"/>
      <c r="D94" s="77"/>
      <c r="E94" s="54"/>
      <c r="F94" s="67">
        <v>56340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261</v>
      </c>
      <c r="C95" s="77"/>
      <c r="D95" s="77"/>
      <c r="E95" s="54"/>
      <c r="F95" s="67">
        <v>56340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67">
        <v>118800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263</v>
      </c>
      <c r="C97" s="77"/>
      <c r="D97" s="77"/>
      <c r="E97" s="54"/>
      <c r="F97" s="67">
        <v>118800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56340</v>
      </c>
      <c r="G98" s="68"/>
      <c r="H98" s="68"/>
      <c r="I98" s="68"/>
      <c r="J98" s="69"/>
    </row>
    <row r="99" spans="1:10" ht="54" customHeight="1" thickBot="1" x14ac:dyDescent="0.3">
      <c r="A99" s="7"/>
      <c r="B99" s="165" t="s">
        <v>198</v>
      </c>
      <c r="C99" s="166"/>
      <c r="D99" s="166"/>
      <c r="E99" s="167"/>
      <c r="F99" s="101"/>
      <c r="G99" s="102"/>
      <c r="H99" s="102"/>
      <c r="I99" s="102"/>
      <c r="J99" s="103"/>
    </row>
    <row r="100" spans="1:10" ht="36" customHeight="1" x14ac:dyDescent="0.25">
      <c r="A100" s="7"/>
      <c r="B100" s="76" t="s">
        <v>199</v>
      </c>
      <c r="C100" s="77"/>
      <c r="D100" s="77"/>
      <c r="E100" s="54"/>
      <c r="F100" s="67">
        <v>45540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92340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110340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63540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131940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158940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206</v>
      </c>
      <c r="C107" s="77"/>
      <c r="D107" s="77"/>
      <c r="E107" s="54"/>
      <c r="F107" s="67">
        <v>1800</v>
      </c>
      <c r="G107" s="68"/>
      <c r="H107" s="68"/>
      <c r="I107" s="68"/>
      <c r="J107" s="69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150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267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7" customHeight="1" x14ac:dyDescent="0.25">
      <c r="A113" s="7" t="s">
        <v>113</v>
      </c>
      <c r="B113" s="130" t="s">
        <v>210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18" customHeight="1" x14ac:dyDescent="0.25">
      <c r="A114" s="7"/>
      <c r="B114" s="127"/>
      <c r="C114" s="128"/>
      <c r="D114" s="128"/>
      <c r="E114" s="128"/>
      <c r="F114" s="129"/>
      <c r="G114" s="129"/>
      <c r="H114" s="129"/>
      <c r="I114" s="129"/>
      <c r="J114" s="129"/>
    </row>
    <row r="115" spans="1:10" s="332" customFormat="1" ht="36" customHeight="1" thickBot="1" x14ac:dyDescent="0.3">
      <c r="B115" s="333" t="s">
        <v>268</v>
      </c>
      <c r="C115" s="333"/>
      <c r="D115" s="333"/>
      <c r="E115" s="333"/>
      <c r="F115" s="333"/>
      <c r="G115" s="333"/>
      <c r="H115" s="333"/>
      <c r="I115" s="333"/>
    </row>
    <row r="116" spans="1:10" s="135" customFormat="1" ht="36" customHeight="1" thickBot="1" x14ac:dyDescent="0.3">
      <c r="B116" s="334" t="s">
        <v>269</v>
      </c>
      <c r="C116" s="335"/>
      <c r="D116" s="335"/>
      <c r="E116" s="335"/>
      <c r="F116" s="335"/>
      <c r="G116" s="335"/>
      <c r="H116" s="335"/>
      <c r="I116" s="336"/>
    </row>
    <row r="117" spans="1:10" ht="71.25" customHeight="1" thickBot="1" x14ac:dyDescent="0.3">
      <c r="B117" s="337" t="s">
        <v>270</v>
      </c>
      <c r="C117" s="338"/>
      <c r="D117" s="339" t="s">
        <v>271</v>
      </c>
      <c r="E117" s="340"/>
      <c r="F117" s="341"/>
      <c r="G117" s="340" t="s">
        <v>272</v>
      </c>
      <c r="H117" s="340"/>
      <c r="I117" s="341"/>
      <c r="J117" s="9"/>
    </row>
    <row r="118" spans="1:10" ht="36" customHeight="1" x14ac:dyDescent="0.25">
      <c r="B118" s="342" t="s">
        <v>273</v>
      </c>
      <c r="C118" s="343"/>
      <c r="D118" s="344" t="s">
        <v>274</v>
      </c>
      <c r="E118" s="344"/>
      <c r="F118" s="344"/>
      <c r="G118" s="345">
        <v>2190</v>
      </c>
      <c r="H118" s="344"/>
      <c r="I118" s="346"/>
      <c r="J118" s="9"/>
    </row>
    <row r="119" spans="1:10" ht="36" customHeight="1" x14ac:dyDescent="0.25">
      <c r="B119" s="347" t="s">
        <v>275</v>
      </c>
      <c r="C119" s="348"/>
      <c r="D119" s="349"/>
      <c r="E119" s="349"/>
      <c r="F119" s="349"/>
      <c r="G119" s="350">
        <v>1590</v>
      </c>
      <c r="H119" s="349"/>
      <c r="I119" s="351"/>
      <c r="J119" s="9"/>
    </row>
    <row r="120" spans="1:10" ht="36" customHeight="1" x14ac:dyDescent="0.25">
      <c r="B120" s="347" t="s">
        <v>276</v>
      </c>
      <c r="C120" s="348"/>
      <c r="D120" s="349"/>
      <c r="E120" s="349"/>
      <c r="F120" s="349"/>
      <c r="G120" s="350">
        <v>1440</v>
      </c>
      <c r="H120" s="349"/>
      <c r="I120" s="351"/>
      <c r="J120" s="9"/>
    </row>
    <row r="121" spans="1:10" ht="54" customHeight="1" x14ac:dyDescent="0.25">
      <c r="B121" s="347" t="s">
        <v>277</v>
      </c>
      <c r="C121" s="348"/>
      <c r="D121" s="349"/>
      <c r="E121" s="349"/>
      <c r="F121" s="349"/>
      <c r="G121" s="350">
        <v>1290</v>
      </c>
      <c r="H121" s="349"/>
      <c r="I121" s="351"/>
      <c r="J121" s="9"/>
    </row>
    <row r="122" spans="1:10" ht="21" x14ac:dyDescent="0.25">
      <c r="B122" s="352"/>
      <c r="C122" s="352"/>
      <c r="D122" s="353"/>
      <c r="E122" s="353"/>
      <c r="F122" s="353"/>
      <c r="G122" s="354"/>
      <c r="H122" s="353"/>
      <c r="I122" s="353"/>
      <c r="J122" s="9"/>
    </row>
    <row r="123" spans="1:10" ht="40.5" customHeight="1" x14ac:dyDescent="0.25">
      <c r="A123" s="7"/>
      <c r="B123" s="134" t="s">
        <v>211</v>
      </c>
      <c r="C123" s="134"/>
      <c r="D123" s="134"/>
      <c r="E123" s="134"/>
      <c r="F123" s="134"/>
      <c r="G123" s="134"/>
      <c r="H123" s="134"/>
      <c r="I123" s="134"/>
      <c r="J123" s="134"/>
    </row>
    <row r="124" spans="1:10" ht="23.25" x14ac:dyDescent="0.25">
      <c r="A124" s="355" t="s">
        <v>278</v>
      </c>
      <c r="B124" s="355"/>
      <c r="C124" s="355"/>
      <c r="D124" s="355"/>
      <c r="E124" s="355"/>
      <c r="F124" s="355"/>
      <c r="G124" s="355"/>
      <c r="H124" s="355"/>
      <c r="I124" s="9"/>
      <c r="J124" s="9"/>
    </row>
    <row r="125" spans="1:10" ht="25.5" x14ac:dyDescent="0.35">
      <c r="A125" s="356" t="s">
        <v>279</v>
      </c>
      <c r="B125" s="356"/>
      <c r="C125" s="356"/>
      <c r="D125" s="356"/>
      <c r="E125" s="357" t="s">
        <v>280</v>
      </c>
      <c r="F125" s="358"/>
      <c r="G125" s="358"/>
      <c r="H125" s="9"/>
      <c r="I125" s="9"/>
      <c r="J125" s="9"/>
    </row>
    <row r="126" spans="1:10" ht="25.5" x14ac:dyDescent="0.35">
      <c r="A126" s="359" t="s">
        <v>281</v>
      </c>
      <c r="B126" s="359"/>
      <c r="C126" s="359"/>
      <c r="D126" s="359"/>
      <c r="E126" s="360">
        <v>1</v>
      </c>
      <c r="F126" s="358"/>
      <c r="G126" s="358"/>
      <c r="H126" s="9"/>
      <c r="I126" s="9"/>
      <c r="J126" s="9"/>
    </row>
    <row r="127" spans="1:10" ht="25.5" x14ac:dyDescent="0.35">
      <c r="A127" s="359">
        <v>2</v>
      </c>
      <c r="B127" s="359"/>
      <c r="C127" s="359"/>
      <c r="D127" s="359"/>
      <c r="E127" s="361">
        <v>1.1000000000000001</v>
      </c>
      <c r="F127" s="358"/>
      <c r="G127" s="358"/>
      <c r="H127" s="9"/>
      <c r="I127" s="9"/>
      <c r="J127" s="9"/>
    </row>
    <row r="128" spans="1:10" ht="25.5" x14ac:dyDescent="0.35">
      <c r="A128" s="359">
        <v>3</v>
      </c>
      <c r="B128" s="359"/>
      <c r="C128" s="359"/>
      <c r="D128" s="359"/>
      <c r="E128" s="361">
        <v>1.2</v>
      </c>
      <c r="F128" s="358"/>
      <c r="G128" s="358"/>
      <c r="H128" s="9"/>
      <c r="I128" s="9"/>
      <c r="J128" s="9"/>
    </row>
    <row r="129" spans="1:10" ht="25.5" x14ac:dyDescent="0.35">
      <c r="A129" s="359" t="s">
        <v>282</v>
      </c>
      <c r="B129" s="359"/>
      <c r="C129" s="359"/>
      <c r="D129" s="359"/>
      <c r="E129" s="361">
        <v>1.25</v>
      </c>
      <c r="F129" s="358"/>
      <c r="G129" s="358"/>
      <c r="H129" s="9"/>
      <c r="I129" s="9"/>
      <c r="J129" s="9"/>
    </row>
    <row r="130" spans="1:10" ht="25.5" x14ac:dyDescent="0.35">
      <c r="A130" s="359" t="s">
        <v>283</v>
      </c>
      <c r="B130" s="359"/>
      <c r="C130" s="359"/>
      <c r="D130" s="359"/>
      <c r="E130" s="361">
        <v>1.3</v>
      </c>
      <c r="F130" s="358"/>
      <c r="G130" s="358"/>
      <c r="H130" s="9"/>
      <c r="I130" s="9"/>
      <c r="J130" s="9"/>
    </row>
    <row r="131" spans="1:10" ht="25.5" x14ac:dyDescent="0.35">
      <c r="A131" s="359" t="s">
        <v>284</v>
      </c>
      <c r="B131" s="359"/>
      <c r="C131" s="359"/>
      <c r="D131" s="359"/>
      <c r="E131" s="361">
        <v>1.35</v>
      </c>
      <c r="F131" s="358"/>
      <c r="G131" s="358"/>
      <c r="H131" s="9"/>
      <c r="I131" s="9"/>
      <c r="J131" s="9"/>
    </row>
    <row r="132" spans="1:10" ht="25.5" x14ac:dyDescent="0.35">
      <c r="A132" s="359" t="s">
        <v>285</v>
      </c>
      <c r="B132" s="359"/>
      <c r="C132" s="359"/>
      <c r="D132" s="359"/>
      <c r="E132" s="361">
        <v>1.4</v>
      </c>
      <c r="F132" s="358"/>
      <c r="G132" s="358"/>
      <c r="H132" s="9"/>
      <c r="I132" s="9"/>
      <c r="J132" s="9"/>
    </row>
    <row r="133" spans="1:10" ht="25.5" x14ac:dyDescent="0.35">
      <c r="A133" s="359" t="s">
        <v>286</v>
      </c>
      <c r="B133" s="359"/>
      <c r="C133" s="359"/>
      <c r="D133" s="359"/>
      <c r="E133" s="361">
        <v>1.45</v>
      </c>
      <c r="F133" s="358"/>
      <c r="G133" s="358"/>
      <c r="H133" s="9"/>
      <c r="I133" s="9"/>
      <c r="J133" s="9"/>
    </row>
    <row r="134" spans="1:10" ht="25.5" x14ac:dyDescent="0.35">
      <c r="A134" s="359" t="s">
        <v>287</v>
      </c>
      <c r="B134" s="359"/>
      <c r="C134" s="359"/>
      <c r="D134" s="359"/>
      <c r="E134" s="361">
        <v>1.5</v>
      </c>
      <c r="F134" s="358"/>
      <c r="G134" s="358"/>
      <c r="H134" s="9"/>
      <c r="I134" s="9"/>
      <c r="J134" s="9"/>
    </row>
    <row r="135" spans="1:10" ht="25.5" x14ac:dyDescent="0.35">
      <c r="A135" s="359" t="s">
        <v>288</v>
      </c>
      <c r="B135" s="359"/>
      <c r="C135" s="359"/>
      <c r="D135" s="359"/>
      <c r="E135" s="361">
        <v>2</v>
      </c>
      <c r="F135" s="358"/>
      <c r="G135" s="358"/>
      <c r="H135" s="9"/>
      <c r="I135" s="9"/>
      <c r="J135" s="9"/>
    </row>
    <row r="136" spans="1:10" ht="53.25" customHeight="1" x14ac:dyDescent="0.25">
      <c r="A136" s="362" t="s">
        <v>289</v>
      </c>
      <c r="B136" s="362"/>
      <c r="C136" s="362"/>
      <c r="D136" s="362"/>
      <c r="E136" s="362"/>
      <c r="F136" s="362"/>
      <c r="G136" s="362"/>
      <c r="H136" s="362"/>
      <c r="I136" s="9"/>
      <c r="J136" s="9"/>
    </row>
  </sheetData>
  <sheetProtection selectLockedCells="1" selectUnlockedCells="1"/>
  <mergeCells count="235">
    <mergeCell ref="A135:D135"/>
    <mergeCell ref="A136:H136"/>
    <mergeCell ref="A129:D129"/>
    <mergeCell ref="A130:D130"/>
    <mergeCell ref="A131:D131"/>
    <mergeCell ref="A132:D132"/>
    <mergeCell ref="A133:D133"/>
    <mergeCell ref="A134:D134"/>
    <mergeCell ref="B123:J123"/>
    <mergeCell ref="A124:H124"/>
    <mergeCell ref="A125:D125"/>
    <mergeCell ref="A126:D126"/>
    <mergeCell ref="A127:D127"/>
    <mergeCell ref="A128:D128"/>
    <mergeCell ref="B118:C118"/>
    <mergeCell ref="D118:F121"/>
    <mergeCell ref="G118:I118"/>
    <mergeCell ref="B119:C119"/>
    <mergeCell ref="G119:I119"/>
    <mergeCell ref="B120:C120"/>
    <mergeCell ref="G120:I120"/>
    <mergeCell ref="B121:C121"/>
    <mergeCell ref="G121:I121"/>
    <mergeCell ref="B113:J113"/>
    <mergeCell ref="B115:I115"/>
    <mergeCell ref="B116:I116"/>
    <mergeCell ref="B117:C117"/>
    <mergeCell ref="D117:F117"/>
    <mergeCell ref="G117:I117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89:J89"/>
    <mergeCell ref="B90:E90"/>
    <mergeCell ref="F90:J90"/>
    <mergeCell ref="B91:E91"/>
    <mergeCell ref="F91:J91"/>
    <mergeCell ref="B92:E92"/>
    <mergeCell ref="F92:J92"/>
    <mergeCell ref="B85:E85"/>
    <mergeCell ref="F85:J85"/>
    <mergeCell ref="B86:J86"/>
    <mergeCell ref="B87:E87"/>
    <mergeCell ref="F87:J87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41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108000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10800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28800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28800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20160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108000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12240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73440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15480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72900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40320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28800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102960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22320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14688</v>
      </c>
      <c r="G92" s="225">
        <f>H92*1.1</f>
        <v>13464.000000000002</v>
      </c>
      <c r="H92" s="225">
        <v>12240</v>
      </c>
      <c r="I92" s="225">
        <f>H92*0.75</f>
        <v>9180</v>
      </c>
      <c r="J92" s="226">
        <f>H92*0.5</f>
        <v>6120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6480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5760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20736</v>
      </c>
      <c r="G95" s="225">
        <f>H95*1.1</f>
        <v>19008</v>
      </c>
      <c r="H95" s="225">
        <v>17280</v>
      </c>
      <c r="I95" s="225">
        <f>H95*0.75</f>
        <v>12960</v>
      </c>
      <c r="J95" s="226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14688</v>
      </c>
      <c r="G98" s="117">
        <f>H98*1.1</f>
        <v>13464.000000000002</v>
      </c>
      <c r="H98" s="117">
        <v>12240</v>
      </c>
      <c r="I98" s="117">
        <f>H98*0.75</f>
        <v>9180</v>
      </c>
      <c r="J98" s="117">
        <f>H98*0.5</f>
        <v>6120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18000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45000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291</v>
      </c>
      <c r="C104" s="77"/>
      <c r="D104" s="77"/>
      <c r="E104" s="54"/>
      <c r="F104" s="67">
        <v>27000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292</v>
      </c>
      <c r="C105" s="77"/>
      <c r="D105" s="77"/>
      <c r="E105" s="54"/>
      <c r="F105" s="67">
        <v>54000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293</v>
      </c>
      <c r="C106" s="77"/>
      <c r="D106" s="77"/>
      <c r="E106" s="54"/>
      <c r="F106" s="67">
        <v>67680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294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8" activePane="bottomLeft" state="frozen"/>
      <selection activeCell="B11" sqref="B11:E11"/>
      <selection pane="bottomLeft" sqref="A1:A1048576"/>
    </sheetView>
  </sheetViews>
  <sheetFormatPr defaultColWidth="7.42578125" defaultRowHeight="21" outlineLevelRow="1" x14ac:dyDescent="0.25"/>
  <cols>
    <col min="1" max="1" width="21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8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8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9576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720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3204 до 48492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7200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720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1800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19476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28332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31860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32220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38664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17712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48492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10260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12060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10620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32580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9"/>
    </row>
    <row r="72" spans="1:9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27360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175</v>
      </c>
      <c r="C76" s="77"/>
      <c r="D76" s="77"/>
      <c r="E76" s="54"/>
      <c r="F76" s="67">
        <v>40320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44640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45360</v>
      </c>
      <c r="G78" s="68"/>
      <c r="H78" s="68"/>
      <c r="I78" s="69"/>
    </row>
    <row r="79" spans="1:9" ht="36" customHeight="1" x14ac:dyDescent="0.25">
      <c r="A79" s="138" t="s">
        <v>113</v>
      </c>
      <c r="B79" s="84" t="s">
        <v>218</v>
      </c>
      <c r="C79" s="85"/>
      <c r="D79" s="85"/>
      <c r="E79" s="86"/>
      <c r="F79" s="93">
        <v>54432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25200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25200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68400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46080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54720</v>
      </c>
      <c r="G85" s="68"/>
      <c r="H85" s="68"/>
      <c r="I85" s="69"/>
    </row>
    <row r="86" spans="1:9" ht="27" customHeight="1" thickBot="1" x14ac:dyDescent="0.3">
      <c r="B86" s="168" t="s">
        <v>185</v>
      </c>
      <c r="C86" s="169"/>
      <c r="D86" s="169"/>
      <c r="E86" s="170"/>
      <c r="F86" s="168"/>
      <c r="G86" s="169"/>
      <c r="H86" s="169"/>
      <c r="I86" s="170"/>
    </row>
    <row r="87" spans="1:9" ht="19.5" customHeight="1" thickBot="1" x14ac:dyDescent="0.3">
      <c r="B87" s="171" t="s">
        <v>186</v>
      </c>
      <c r="C87" s="172"/>
      <c r="D87" s="172"/>
      <c r="E87" s="172"/>
      <c r="F87" s="171"/>
      <c r="G87" s="172"/>
      <c r="H87" s="172"/>
      <c r="I87" s="173"/>
    </row>
    <row r="88" spans="1:9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7812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7452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24444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195">
        <v>11520</v>
      </c>
      <c r="G95" s="257"/>
      <c r="H95" s="257"/>
      <c r="I95" s="258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10800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34560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7812</v>
      </c>
      <c r="G98" s="68"/>
      <c r="H98" s="68"/>
      <c r="I98" s="68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15228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30456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38232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360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23040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46080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57348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720</v>
      </c>
      <c r="G107" s="50"/>
      <c r="H107" s="50"/>
      <c r="I107" s="51"/>
    </row>
    <row r="108" spans="1:9" ht="36" customHeight="1" x14ac:dyDescent="0.25">
      <c r="A108" s="378" t="s">
        <v>186</v>
      </c>
      <c r="B108" s="379"/>
      <c r="C108" s="379"/>
      <c r="D108" s="379"/>
      <c r="E108" s="379"/>
      <c r="F108" s="379"/>
      <c r="G108" s="379"/>
      <c r="H108" s="379"/>
      <c r="I108" s="380"/>
    </row>
    <row r="109" spans="1:9" ht="36" customHeight="1" thickBot="1" x14ac:dyDescent="0.3">
      <c r="A109" s="381" t="s">
        <v>207</v>
      </c>
      <c r="B109" s="382"/>
      <c r="C109" s="382"/>
      <c r="D109" s="382"/>
      <c r="E109" s="382"/>
      <c r="F109" s="178">
        <v>90</v>
      </c>
      <c r="G109" s="50"/>
      <c r="H109" s="50"/>
      <c r="I109" s="51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</row>
    <row r="112" spans="1:9" ht="27" customHeight="1" x14ac:dyDescent="0.25">
      <c r="A112" s="7" t="s">
        <v>113</v>
      </c>
      <c r="B112" s="132" t="s">
        <v>295</v>
      </c>
      <c r="C112" s="132"/>
      <c r="D112" s="132"/>
      <c r="E112" s="132"/>
      <c r="F112" s="132"/>
      <c r="G112" s="132"/>
      <c r="H112" s="132"/>
      <c r="I112" s="132"/>
    </row>
    <row r="113" spans="1:9" ht="40.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18" customHeight="1" x14ac:dyDescent="0.25">
      <c r="A114" s="7"/>
    </row>
  </sheetData>
  <sheetProtection selectLockedCells="1" selectUnlockedCells="1"/>
  <mergeCells count="217">
    <mergeCell ref="B113:I113"/>
    <mergeCell ref="A108:I108"/>
    <mergeCell ref="A109:E109"/>
    <mergeCell ref="F109:I109"/>
    <mergeCell ref="B110:E110"/>
    <mergeCell ref="F110:I110"/>
    <mergeCell ref="B112:I112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38952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6912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691.19999999999993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1728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14868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8856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30096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29376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35251.199999999997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36108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23760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51120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12744</v>
      </c>
      <c r="G92" s="225">
        <f>H92*1.1</f>
        <v>11682.000000000002</v>
      </c>
      <c r="H92" s="225">
        <v>10620</v>
      </c>
      <c r="I92" s="225">
        <f>H92*0.75</f>
        <v>7965</v>
      </c>
      <c r="J92" s="226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10620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18144</v>
      </c>
      <c r="G95" s="225">
        <f>H95*1.1</f>
        <v>16632</v>
      </c>
      <c r="H95" s="225">
        <v>15120</v>
      </c>
      <c r="I95" s="225">
        <f>H95*0.75</f>
        <v>11340</v>
      </c>
      <c r="J95" s="226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10620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26928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53820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67248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40356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80712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100872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5" zoomScaleNormal="60" zoomScaleSheetLayoutView="65" workbookViewId="0">
      <pane ySplit="4" topLeftCell="A35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8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8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8"/>
      <c r="B10" s="27"/>
      <c r="C10" s="38"/>
      <c r="D10" s="38"/>
      <c r="E10" s="39"/>
      <c r="F10" s="383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8"/>
      <c r="B13" s="27"/>
      <c r="C13" s="28"/>
      <c r="D13" s="28"/>
      <c r="E13" s="29"/>
      <c r="F13" s="27"/>
      <c r="G13" s="28"/>
      <c r="H13" s="28"/>
      <c r="I13" s="28"/>
      <c r="J13" s="384"/>
    </row>
    <row r="14" spans="1:10" ht="36" customHeight="1" x14ac:dyDescent="0.25">
      <c r="A14" s="138" t="s">
        <v>111</v>
      </c>
      <c r="B14" s="30" t="s">
        <v>117</v>
      </c>
      <c r="C14" s="176"/>
      <c r="D14" s="176"/>
      <c r="E14" s="177"/>
      <c r="F14" s="265">
        <v>10080</v>
      </c>
      <c r="G14" s="266"/>
      <c r="H14" s="266"/>
      <c r="I14" s="266"/>
      <c r="J14" s="267"/>
    </row>
    <row r="15" spans="1:10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194">
        <v>14400</v>
      </c>
      <c r="G15" s="385"/>
      <c r="H15" s="385"/>
      <c r="I15" s="385"/>
      <c r="J15" s="386"/>
    </row>
    <row r="16" spans="1:10" ht="21.75" thickBot="1" x14ac:dyDescent="0.3">
      <c r="A16" s="138"/>
      <c r="B16" s="27"/>
      <c r="C16" s="28"/>
      <c r="D16" s="28"/>
      <c r="E16" s="29"/>
      <c r="F16" s="27"/>
      <c r="G16" s="28"/>
      <c r="H16" s="28"/>
      <c r="I16" s="28"/>
      <c r="J16" s="384"/>
    </row>
    <row r="17" spans="1:10" ht="36" customHeight="1" x14ac:dyDescent="0.25">
      <c r="A17" s="138" t="s">
        <v>111</v>
      </c>
      <c r="B17" s="52" t="s">
        <v>119</v>
      </c>
      <c r="C17" s="53"/>
      <c r="D17" s="53"/>
      <c r="E17" s="54"/>
      <c r="F17" s="149">
        <v>1800</v>
      </c>
      <c r="G17" s="150"/>
      <c r="H17" s="150"/>
      <c r="I17" s="150"/>
      <c r="J17" s="151"/>
    </row>
    <row r="18" spans="1:10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"&amp;MIN(F54,F58:J59,H92,F60:F71)&amp;" до "&amp;MAX(F54,F58:J59,H92,F60:F71)</f>
        <v>Цена от 3060 до 155520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19440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46800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31680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109800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60480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38160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109800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22320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18720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155520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82800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44640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154080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54000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154080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218160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115920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30240</v>
      </c>
      <c r="G92" s="225">
        <f>H92*1.1</f>
        <v>27720.000000000004</v>
      </c>
      <c r="H92" s="225">
        <v>25200</v>
      </c>
      <c r="I92" s="225">
        <f>H92*0.75</f>
        <v>18900</v>
      </c>
      <c r="J92" s="226">
        <f>H92*0.5</f>
        <v>12600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18360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261</v>
      </c>
      <c r="C94" s="77"/>
      <c r="D94" s="77"/>
      <c r="E94" s="54"/>
      <c r="F94" s="80">
        <v>30960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36000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42336</v>
      </c>
      <c r="G96" s="225">
        <f>H96*1.1</f>
        <v>38808</v>
      </c>
      <c r="H96" s="225">
        <v>35280</v>
      </c>
      <c r="I96" s="225">
        <f>H96*0.75</f>
        <v>26460</v>
      </c>
      <c r="J96" s="226">
        <f>H96*0.5</f>
        <v>17640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263</v>
      </c>
      <c r="C98" s="77"/>
      <c r="D98" s="77"/>
      <c r="E98" s="54"/>
      <c r="F98" s="67">
        <v>43920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50400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30240</v>
      </c>
      <c r="G100" s="117">
        <f>H100*1.1</f>
        <v>27720.000000000004</v>
      </c>
      <c r="H100" s="117">
        <v>25200</v>
      </c>
      <c r="I100" s="117">
        <f>H100*0.75</f>
        <v>18900</v>
      </c>
      <c r="J100" s="117">
        <f>H100*0.5</f>
        <v>12600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60480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120960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151200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2160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90720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181440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226800</v>
      </c>
      <c r="G108" s="68"/>
      <c r="H108" s="68"/>
      <c r="I108" s="68"/>
      <c r="J108" s="69"/>
    </row>
    <row r="109" spans="1:10" ht="36" customHeight="1" thickBot="1" x14ac:dyDescent="0.3">
      <c r="A109" s="7"/>
      <c r="B109" s="118" t="s">
        <v>206</v>
      </c>
      <c r="C109" s="119"/>
      <c r="D109" s="119"/>
      <c r="E109" s="120"/>
      <c r="F109" s="121">
        <v>2880</v>
      </c>
      <c r="G109" s="122"/>
      <c r="H109" s="122"/>
      <c r="I109" s="122"/>
      <c r="J109" s="123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318" t="s">
        <v>207</v>
      </c>
      <c r="C111" s="318"/>
      <c r="D111" s="318"/>
      <c r="E111" s="318"/>
      <c r="F111" s="263">
        <v>90</v>
      </c>
      <c r="G111" s="263"/>
      <c r="H111" s="263"/>
      <c r="I111" s="263"/>
      <c r="J111" s="264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67.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7" customHeight="1" x14ac:dyDescent="0.25">
      <c r="A116" s="7" t="s">
        <v>113</v>
      </c>
      <c r="B116" s="132" t="s">
        <v>210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0.5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18" customHeight="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21" outlineLevelRow="1" x14ac:dyDescent="0.25"/>
  <cols>
    <col min="1" max="1" width="32.7109375" style="138" hidden="1" customWidth="1"/>
    <col min="2" max="2" width="30.7109375" style="136" customWidth="1"/>
    <col min="3" max="5" width="30.7109375" style="9" customWidth="1"/>
    <col min="6" max="8" width="24.7109375" style="137" customWidth="1"/>
    <col min="9" max="9" width="20.28515625" style="137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9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87" t="s">
        <v>106</v>
      </c>
      <c r="G6" s="387" t="s">
        <v>107</v>
      </c>
      <c r="H6" s="387" t="s">
        <v>108</v>
      </c>
      <c r="I6" s="387" t="s">
        <v>109</v>
      </c>
      <c r="J6" s="388" t="s">
        <v>110</v>
      </c>
    </row>
    <row r="7" spans="1:10" ht="24" thickBot="1" x14ac:dyDescent="0.3">
      <c r="B7" s="27"/>
      <c r="C7" s="38"/>
      <c r="D7" s="38"/>
      <c r="E7" s="39"/>
      <c r="F7" s="383"/>
      <c r="G7" s="41"/>
      <c r="H7" s="41"/>
      <c r="I7" s="41"/>
      <c r="J7" s="42"/>
    </row>
    <row r="8" spans="1:10" ht="36" customHeight="1" x14ac:dyDescent="0.25">
      <c r="A8" s="138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8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83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84"/>
    </row>
    <row r="14" spans="1:10" ht="36" customHeight="1" x14ac:dyDescent="0.25">
      <c r="A14" s="138" t="s">
        <v>111</v>
      </c>
      <c r="B14" s="30" t="s">
        <v>117</v>
      </c>
      <c r="C14" s="176"/>
      <c r="D14" s="176"/>
      <c r="E14" s="177"/>
      <c r="F14" s="265">
        <v>6048</v>
      </c>
      <c r="G14" s="266"/>
      <c r="H14" s="266"/>
      <c r="I14" s="266"/>
      <c r="J14" s="267"/>
    </row>
    <row r="15" spans="1:10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194">
        <v>8640</v>
      </c>
      <c r="G15" s="385"/>
      <c r="H15" s="385"/>
      <c r="I15" s="385"/>
      <c r="J15" s="386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84"/>
    </row>
    <row r="17" spans="1:10" ht="36" customHeight="1" x14ac:dyDescent="0.25">
      <c r="A17" s="138" t="s">
        <v>111</v>
      </c>
      <c r="B17" s="52" t="s">
        <v>119</v>
      </c>
      <c r="C17" s="53"/>
      <c r="D17" s="53"/>
      <c r="E17" s="54"/>
      <c r="F17" s="149">
        <v>1080</v>
      </c>
      <c r="G17" s="150"/>
      <c r="H17" s="150"/>
      <c r="I17" s="150"/>
      <c r="J17" s="151"/>
    </row>
    <row r="18" spans="1:10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58">
        <v>1512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9" t="s">
        <v>121</v>
      </c>
      <c r="C20" s="390"/>
      <c r="D20" s="390"/>
      <c r="E20" s="391"/>
      <c r="F20" s="296" t="str">
        <f>"Цена от "&amp;MIN($F$21:F40)&amp;" до "&amp;MAX($F$21:F40)</f>
        <v>Цена от 6030 до 120600</v>
      </c>
      <c r="G20" s="297"/>
      <c r="H20" s="297"/>
      <c r="I20" s="297"/>
      <c r="J20" s="298"/>
    </row>
    <row r="21" spans="1:10" ht="36" customHeight="1" outlineLevel="1" x14ac:dyDescent="0.25">
      <c r="B21" s="30" t="s">
        <v>122</v>
      </c>
      <c r="C21" s="31"/>
      <c r="D21" s="31"/>
      <c r="E21" s="32"/>
      <c r="F21" s="149">
        <v>6030</v>
      </c>
      <c r="G21" s="150"/>
      <c r="H21" s="150"/>
      <c r="I21" s="150"/>
      <c r="J21" s="151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296" t="str">
        <f>"Цена от "&amp;MIN(F42:F51)&amp;" до "&amp;MAX(F42:F51)</f>
        <v>Цена от 1440 до 30096</v>
      </c>
      <c r="G41" s="297"/>
      <c r="H41" s="297"/>
      <c r="I41" s="297"/>
      <c r="J41" s="298"/>
    </row>
    <row r="42" spans="2:10" ht="36" customHeight="1" x14ac:dyDescent="0.25">
      <c r="B42" s="76" t="s">
        <v>143</v>
      </c>
      <c r="C42" s="77"/>
      <c r="D42" s="77"/>
      <c r="E42" s="54"/>
      <c r="F42" s="299">
        <v>3780</v>
      </c>
      <c r="G42" s="299"/>
      <c r="H42" s="299"/>
      <c r="I42" s="299"/>
      <c r="J42" s="300"/>
    </row>
    <row r="43" spans="2:10" ht="36" customHeight="1" x14ac:dyDescent="0.25">
      <c r="B43" s="76" t="s">
        <v>212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304">
        <v>30096</v>
      </c>
      <c r="G51" s="304"/>
      <c r="H51" s="304"/>
      <c r="I51" s="304"/>
      <c r="J51" s="305"/>
    </row>
    <row r="52" spans="1:10" ht="54" customHeight="1" thickBot="1" x14ac:dyDescent="0.3">
      <c r="B52" s="165" t="s">
        <v>213</v>
      </c>
      <c r="C52" s="166"/>
      <c r="D52" s="166"/>
      <c r="E52" s="167"/>
      <c r="F52" s="211" t="str">
        <f>"Цена от "&amp;MIN(F54,F58:J59,H92,F60:F71)&amp;" до "&amp;MAX(F54,F58:J59,H92,F60:F71)</f>
        <v>Цена от 3024 до 38952</v>
      </c>
      <c r="G52" s="306"/>
      <c r="H52" s="306"/>
      <c r="I52" s="306"/>
      <c r="J52" s="307"/>
    </row>
    <row r="53" spans="1:10" ht="24" thickBot="1" x14ac:dyDescent="0.3">
      <c r="B53" s="27"/>
      <c r="C53" s="38"/>
      <c r="D53" s="38"/>
      <c r="E53" s="39"/>
      <c r="F53" s="187"/>
      <c r="G53" s="249"/>
      <c r="H53" s="249"/>
      <c r="I53" s="249"/>
      <c r="J53" s="250"/>
    </row>
    <row r="54" spans="1:10" ht="36" customHeight="1" x14ac:dyDescent="0.25">
      <c r="B54" s="76" t="s">
        <v>154</v>
      </c>
      <c r="C54" s="77"/>
      <c r="D54" s="77"/>
      <c r="E54" s="54"/>
      <c r="F54" s="59">
        <v>19800</v>
      </c>
      <c r="G54" s="59"/>
      <c r="H54" s="59"/>
      <c r="I54" s="59"/>
      <c r="J54" s="60"/>
    </row>
    <row r="55" spans="1:10" ht="36" customHeight="1" x14ac:dyDescent="0.25">
      <c r="B55" s="76" t="s">
        <v>155</v>
      </c>
      <c r="C55" s="77"/>
      <c r="D55" s="77"/>
      <c r="E55" s="54"/>
      <c r="F55" s="59">
        <v>1980</v>
      </c>
      <c r="G55" s="59"/>
      <c r="H55" s="59"/>
      <c r="I55" s="59"/>
      <c r="J55" s="60"/>
    </row>
    <row r="56" spans="1:10" ht="36" customHeight="1" thickBot="1" x14ac:dyDescent="0.3">
      <c r="B56" s="76" t="s">
        <v>156</v>
      </c>
      <c r="C56" s="77"/>
      <c r="D56" s="77"/>
      <c r="E56" s="54"/>
      <c r="F56" s="59">
        <v>4950</v>
      </c>
      <c r="G56" s="59"/>
      <c r="H56" s="59"/>
      <c r="I56" s="59"/>
      <c r="J56" s="60"/>
    </row>
    <row r="57" spans="1:10" ht="24" thickBot="1" x14ac:dyDescent="0.3">
      <c r="B57" s="27"/>
      <c r="C57" s="38"/>
      <c r="D57" s="38"/>
      <c r="E57" s="39"/>
      <c r="F57" s="187"/>
      <c r="G57" s="249"/>
      <c r="H57" s="249"/>
      <c r="I57" s="249"/>
      <c r="J57" s="250"/>
    </row>
    <row r="58" spans="1:10" ht="36" customHeight="1" x14ac:dyDescent="0.25">
      <c r="A58" s="138" t="s">
        <v>111</v>
      </c>
      <c r="B58" s="76" t="s">
        <v>157</v>
      </c>
      <c r="C58" s="77"/>
      <c r="D58" s="77"/>
      <c r="E58" s="54"/>
      <c r="F58" s="59">
        <v>15228</v>
      </c>
      <c r="G58" s="59"/>
      <c r="H58" s="59"/>
      <c r="I58" s="59"/>
      <c r="J58" s="60"/>
    </row>
    <row r="59" spans="1:10" ht="36" customHeight="1" x14ac:dyDescent="0.25">
      <c r="A59" s="138" t="s">
        <v>111</v>
      </c>
      <c r="B59" s="52" t="s">
        <v>158</v>
      </c>
      <c r="C59" s="96"/>
      <c r="D59" s="96"/>
      <c r="E59" s="97"/>
      <c r="F59" s="59">
        <v>9216</v>
      </c>
      <c r="G59" s="59"/>
      <c r="H59" s="59"/>
      <c r="I59" s="59"/>
      <c r="J59" s="60"/>
    </row>
    <row r="60" spans="1:10" ht="36" customHeight="1" x14ac:dyDescent="0.25">
      <c r="A60" s="138" t="s">
        <v>111</v>
      </c>
      <c r="B60" s="76" t="s">
        <v>159</v>
      </c>
      <c r="C60" s="77"/>
      <c r="D60" s="77"/>
      <c r="E60" s="54"/>
      <c r="F60" s="59">
        <v>30096</v>
      </c>
      <c r="G60" s="59"/>
      <c r="H60" s="59"/>
      <c r="I60" s="59"/>
      <c r="J60" s="60"/>
    </row>
    <row r="61" spans="1:10" ht="36" customHeight="1" x14ac:dyDescent="0.25">
      <c r="A61" s="138" t="s">
        <v>111</v>
      </c>
      <c r="B61" s="76" t="s">
        <v>160</v>
      </c>
      <c r="C61" s="77"/>
      <c r="D61" s="77"/>
      <c r="E61" s="54"/>
      <c r="F61" s="59">
        <v>24120</v>
      </c>
      <c r="G61" s="59"/>
      <c r="H61" s="59"/>
      <c r="I61" s="59"/>
      <c r="J61" s="60"/>
    </row>
    <row r="62" spans="1:10" ht="36" customHeight="1" x14ac:dyDescent="0.25">
      <c r="A62" s="138" t="s">
        <v>111</v>
      </c>
      <c r="B62" s="76" t="s">
        <v>161</v>
      </c>
      <c r="C62" s="77"/>
      <c r="D62" s="77"/>
      <c r="E62" s="54"/>
      <c r="F62" s="59">
        <v>28944</v>
      </c>
      <c r="G62" s="59"/>
      <c r="H62" s="59"/>
      <c r="I62" s="59"/>
      <c r="J62" s="60"/>
    </row>
    <row r="63" spans="1:10" ht="36" customHeight="1" x14ac:dyDescent="0.25">
      <c r="A63" s="138" t="s">
        <v>111</v>
      </c>
      <c r="B63" s="76" t="s">
        <v>162</v>
      </c>
      <c r="C63" s="77"/>
      <c r="D63" s="77"/>
      <c r="E63" s="54"/>
      <c r="F63" s="59">
        <v>14868</v>
      </c>
      <c r="G63" s="59"/>
      <c r="H63" s="59"/>
      <c r="I63" s="59"/>
      <c r="J63" s="60"/>
    </row>
    <row r="64" spans="1:10" ht="36" customHeight="1" x14ac:dyDescent="0.25">
      <c r="A64" s="138" t="s">
        <v>111</v>
      </c>
      <c r="B64" s="76" t="s">
        <v>163</v>
      </c>
      <c r="C64" s="77"/>
      <c r="D64" s="77"/>
      <c r="E64" s="54"/>
      <c r="F64" s="59">
        <v>12060</v>
      </c>
      <c r="G64" s="59"/>
      <c r="H64" s="59"/>
      <c r="I64" s="59"/>
      <c r="J64" s="60"/>
    </row>
    <row r="65" spans="1:10" ht="36" customHeight="1" x14ac:dyDescent="0.25">
      <c r="A65" s="138" t="s">
        <v>111</v>
      </c>
      <c r="B65" s="76" t="s">
        <v>164</v>
      </c>
      <c r="C65" s="77"/>
      <c r="D65" s="77"/>
      <c r="E65" s="54"/>
      <c r="F65" s="59">
        <v>38952</v>
      </c>
      <c r="G65" s="59"/>
      <c r="H65" s="59"/>
      <c r="I65" s="59"/>
      <c r="J65" s="60"/>
    </row>
    <row r="66" spans="1:10" ht="36" customHeight="1" x14ac:dyDescent="0.25">
      <c r="B66" s="76" t="s">
        <v>165</v>
      </c>
      <c r="C66" s="77"/>
      <c r="D66" s="77"/>
      <c r="E66" s="54"/>
      <c r="F66" s="59">
        <v>30060</v>
      </c>
      <c r="G66" s="59"/>
      <c r="H66" s="59"/>
      <c r="I66" s="59"/>
      <c r="J66" s="60"/>
    </row>
    <row r="67" spans="1:10" ht="36" customHeight="1" x14ac:dyDescent="0.25">
      <c r="A67" s="138" t="s">
        <v>111</v>
      </c>
      <c r="B67" s="78" t="s">
        <v>166</v>
      </c>
      <c r="C67" s="79"/>
      <c r="D67" s="79"/>
      <c r="E67" s="36"/>
      <c r="F67" s="59">
        <v>3024</v>
      </c>
      <c r="G67" s="59"/>
      <c r="H67" s="59"/>
      <c r="I67" s="59"/>
      <c r="J67" s="60"/>
    </row>
    <row r="68" spans="1:10" ht="36" customHeight="1" x14ac:dyDescent="0.25">
      <c r="B68" s="52" t="s">
        <v>167</v>
      </c>
      <c r="C68" s="96"/>
      <c r="D68" s="96"/>
      <c r="E68" s="97"/>
      <c r="F68" s="59">
        <v>10620</v>
      </c>
      <c r="G68" s="59"/>
      <c r="H68" s="59"/>
      <c r="I68" s="59"/>
      <c r="J68" s="60"/>
    </row>
    <row r="69" spans="1:10" ht="36" customHeight="1" x14ac:dyDescent="0.25">
      <c r="A69" s="9"/>
      <c r="B69" s="52" t="s">
        <v>168</v>
      </c>
      <c r="C69" s="96"/>
      <c r="D69" s="96"/>
      <c r="E69" s="97"/>
      <c r="F69" s="59">
        <v>7092</v>
      </c>
      <c r="G69" s="59"/>
      <c r="H69" s="59"/>
      <c r="I69" s="59"/>
      <c r="J69" s="60"/>
    </row>
    <row r="70" spans="1:10" ht="36" customHeight="1" x14ac:dyDescent="0.25">
      <c r="A70" s="138" t="s">
        <v>111</v>
      </c>
      <c r="B70" s="52" t="s">
        <v>169</v>
      </c>
      <c r="C70" s="96"/>
      <c r="D70" s="96"/>
      <c r="E70" s="97"/>
      <c r="F70" s="59">
        <v>38952</v>
      </c>
      <c r="G70" s="59"/>
      <c r="H70" s="59"/>
      <c r="I70" s="59"/>
      <c r="J70" s="60"/>
    </row>
    <row r="71" spans="1:10" ht="36" customHeight="1" x14ac:dyDescent="0.25">
      <c r="A71" s="138" t="s">
        <v>111</v>
      </c>
      <c r="B71" s="76" t="s">
        <v>170</v>
      </c>
      <c r="C71" s="77"/>
      <c r="D71" s="77"/>
      <c r="E71" s="54"/>
      <c r="F71" s="59">
        <v>14868</v>
      </c>
      <c r="G71" s="59"/>
      <c r="H71" s="59"/>
      <c r="I71" s="59"/>
      <c r="J71" s="60"/>
    </row>
    <row r="72" spans="1:10" ht="36" customHeight="1" x14ac:dyDescent="0.25">
      <c r="A72" s="7"/>
      <c r="B72" s="76" t="s">
        <v>171</v>
      </c>
      <c r="C72" s="77"/>
      <c r="D72" s="77"/>
      <c r="E72" s="54"/>
      <c r="F72" s="59">
        <v>3780</v>
      </c>
      <c r="G72" s="59"/>
      <c r="H72" s="59"/>
      <c r="I72" s="59"/>
      <c r="J72" s="60"/>
    </row>
    <row r="73" spans="1:10" ht="36" customHeight="1" x14ac:dyDescent="0.25">
      <c r="A73" s="7"/>
      <c r="B73" s="76" t="s">
        <v>172</v>
      </c>
      <c r="C73" s="77"/>
      <c r="D73" s="77"/>
      <c r="E73" s="54"/>
      <c r="F73" s="59">
        <v>27090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24030</v>
      </c>
      <c r="G74" s="59"/>
      <c r="H74" s="59"/>
      <c r="I74" s="59"/>
      <c r="J74" s="60"/>
    </row>
    <row r="75" spans="1:10" ht="36" customHeight="1" x14ac:dyDescent="0.25">
      <c r="A75" s="138" t="s">
        <v>113</v>
      </c>
      <c r="B75" s="76" t="s">
        <v>174</v>
      </c>
      <c r="C75" s="77"/>
      <c r="D75" s="77"/>
      <c r="E75" s="54"/>
      <c r="F75" s="59">
        <v>21600</v>
      </c>
      <c r="G75" s="59"/>
      <c r="H75" s="59"/>
      <c r="I75" s="59"/>
      <c r="J75" s="60"/>
    </row>
    <row r="76" spans="1:10" ht="36" customHeight="1" x14ac:dyDescent="0.25">
      <c r="A76" s="138" t="s">
        <v>113</v>
      </c>
      <c r="B76" s="52" t="s">
        <v>175</v>
      </c>
      <c r="C76" s="96"/>
      <c r="D76" s="96"/>
      <c r="E76" s="97"/>
      <c r="F76" s="59">
        <v>12960</v>
      </c>
      <c r="G76" s="59"/>
      <c r="H76" s="59"/>
      <c r="I76" s="59"/>
      <c r="J76" s="60"/>
    </row>
    <row r="77" spans="1:10" ht="36" customHeight="1" x14ac:dyDescent="0.25">
      <c r="A77" s="138" t="s">
        <v>113</v>
      </c>
      <c r="B77" s="76" t="s">
        <v>176</v>
      </c>
      <c r="C77" s="77"/>
      <c r="D77" s="77"/>
      <c r="E77" s="54"/>
      <c r="F77" s="59">
        <v>42480</v>
      </c>
      <c r="G77" s="59"/>
      <c r="H77" s="59"/>
      <c r="I77" s="59"/>
      <c r="J77" s="60"/>
    </row>
    <row r="78" spans="1:10" ht="36" customHeight="1" x14ac:dyDescent="0.25">
      <c r="A78" s="138" t="s">
        <v>113</v>
      </c>
      <c r="B78" s="76" t="s">
        <v>177</v>
      </c>
      <c r="C78" s="77"/>
      <c r="D78" s="77"/>
      <c r="E78" s="54"/>
      <c r="F78" s="59">
        <v>33840</v>
      </c>
      <c r="G78" s="59"/>
      <c r="H78" s="59"/>
      <c r="I78" s="59"/>
      <c r="J78" s="60"/>
    </row>
    <row r="79" spans="1:10" ht="36" customHeight="1" x14ac:dyDescent="0.25">
      <c r="A79" s="138" t="s">
        <v>113</v>
      </c>
      <c r="B79" s="84" t="s">
        <v>178</v>
      </c>
      <c r="C79" s="85"/>
      <c r="D79" s="85"/>
      <c r="E79" s="86"/>
      <c r="F79" s="59">
        <v>40608</v>
      </c>
      <c r="G79" s="59"/>
      <c r="H79" s="59"/>
      <c r="I79" s="59"/>
      <c r="J79" s="60"/>
    </row>
    <row r="80" spans="1:10" ht="36" customHeight="1" x14ac:dyDescent="0.25">
      <c r="A80" s="138" t="s">
        <v>113</v>
      </c>
      <c r="B80" s="76" t="s">
        <v>179</v>
      </c>
      <c r="C80" s="77"/>
      <c r="D80" s="77"/>
      <c r="E80" s="54"/>
      <c r="F80" s="59">
        <v>20880</v>
      </c>
      <c r="G80" s="59"/>
      <c r="H80" s="59"/>
      <c r="I80" s="59"/>
      <c r="J80" s="60"/>
    </row>
    <row r="81" spans="1:10" ht="36" customHeight="1" x14ac:dyDescent="0.25">
      <c r="A81" s="138" t="s">
        <v>113</v>
      </c>
      <c r="B81" s="76" t="s">
        <v>180</v>
      </c>
      <c r="C81" s="77"/>
      <c r="D81" s="77"/>
      <c r="E81" s="54"/>
      <c r="F81" s="59">
        <v>17280</v>
      </c>
      <c r="G81" s="59"/>
      <c r="H81" s="59"/>
      <c r="I81" s="59"/>
      <c r="J81" s="60"/>
    </row>
    <row r="82" spans="1:10" ht="36" customHeight="1" x14ac:dyDescent="0.25">
      <c r="A82" s="138" t="s">
        <v>113</v>
      </c>
      <c r="B82" s="76" t="s">
        <v>181</v>
      </c>
      <c r="C82" s="77"/>
      <c r="D82" s="77"/>
      <c r="E82" s="54"/>
      <c r="F82" s="59">
        <v>54720</v>
      </c>
      <c r="G82" s="59"/>
      <c r="H82" s="59"/>
      <c r="I82" s="59"/>
      <c r="J82" s="60"/>
    </row>
    <row r="83" spans="1:10" ht="36" customHeight="1" x14ac:dyDescent="0.25">
      <c r="A83" s="138" t="s">
        <v>113</v>
      </c>
      <c r="B83" s="76" t="s">
        <v>182</v>
      </c>
      <c r="C83" s="77"/>
      <c r="D83" s="77"/>
      <c r="E83" s="54"/>
      <c r="F83" s="59">
        <v>4320</v>
      </c>
      <c r="G83" s="59"/>
      <c r="H83" s="59"/>
      <c r="I83" s="59"/>
      <c r="J83" s="60"/>
    </row>
    <row r="84" spans="1:10" ht="36" customHeight="1" x14ac:dyDescent="0.25">
      <c r="A84" s="138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thickBot="1" x14ac:dyDescent="0.3">
      <c r="A85" s="138" t="s">
        <v>113</v>
      </c>
      <c r="B85" s="76" t="s">
        <v>184</v>
      </c>
      <c r="C85" s="77"/>
      <c r="D85" s="77"/>
      <c r="E85" s="54"/>
      <c r="F85" s="304">
        <v>20880</v>
      </c>
      <c r="G85" s="304"/>
      <c r="H85" s="304"/>
      <c r="I85" s="304"/>
      <c r="J85" s="305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138" t="s">
        <v>111</v>
      </c>
      <c r="B92" s="76" t="s">
        <v>191</v>
      </c>
      <c r="C92" s="77"/>
      <c r="D92" s="77"/>
      <c r="E92" s="54"/>
      <c r="F92" s="224">
        <f>1.2*H92</f>
        <v>18360</v>
      </c>
      <c r="G92" s="225">
        <f>1.1*H92</f>
        <v>16830</v>
      </c>
      <c r="H92" s="224">
        <v>15300</v>
      </c>
      <c r="I92" s="225">
        <f>H92*0.75</f>
        <v>11475</v>
      </c>
      <c r="J92" s="226">
        <f>H92*0.5</f>
        <v>7650</v>
      </c>
    </row>
    <row r="93" spans="1:10" ht="36" customHeight="1" x14ac:dyDescent="0.25">
      <c r="A93" s="138" t="s">
        <v>111</v>
      </c>
      <c r="B93" s="76" t="s">
        <v>192</v>
      </c>
      <c r="C93" s="77"/>
      <c r="D93" s="77"/>
      <c r="E93" s="54"/>
      <c r="F93" s="59">
        <v>10620</v>
      </c>
      <c r="G93" s="59"/>
      <c r="H93" s="59"/>
      <c r="I93" s="59"/>
      <c r="J93" s="60"/>
    </row>
    <row r="94" spans="1:10" ht="36" customHeight="1" x14ac:dyDescent="0.25">
      <c r="A94" s="138" t="s">
        <v>111</v>
      </c>
      <c r="B94" s="76" t="s">
        <v>193</v>
      </c>
      <c r="C94" s="77"/>
      <c r="D94" s="77"/>
      <c r="E94" s="54"/>
      <c r="F94" s="59">
        <v>9216</v>
      </c>
      <c r="G94" s="59"/>
      <c r="H94" s="59"/>
      <c r="I94" s="59"/>
      <c r="J94" s="60"/>
    </row>
    <row r="95" spans="1:10" ht="36" customHeight="1" x14ac:dyDescent="0.25">
      <c r="A95" s="138" t="s">
        <v>113</v>
      </c>
      <c r="B95" s="76" t="s">
        <v>194</v>
      </c>
      <c r="C95" s="77"/>
      <c r="D95" s="77"/>
      <c r="E95" s="54"/>
      <c r="F95" s="224">
        <f>H95*1.2</f>
        <v>25920</v>
      </c>
      <c r="G95" s="225">
        <f>H95*1.1</f>
        <v>23760.000000000004</v>
      </c>
      <c r="H95" s="224">
        <v>21600</v>
      </c>
      <c r="I95" s="225">
        <f>H95*0.75</f>
        <v>16200</v>
      </c>
      <c r="J95" s="226">
        <f>H95*0.5</f>
        <v>10800</v>
      </c>
    </row>
    <row r="96" spans="1:10" ht="36" customHeight="1" x14ac:dyDescent="0.25">
      <c r="A96" s="138" t="s">
        <v>113</v>
      </c>
      <c r="B96" s="76" t="s">
        <v>195</v>
      </c>
      <c r="C96" s="77"/>
      <c r="D96" s="77"/>
      <c r="E96" s="54"/>
      <c r="F96" s="59">
        <v>15120</v>
      </c>
      <c r="G96" s="59"/>
      <c r="H96" s="59"/>
      <c r="I96" s="59"/>
      <c r="J96" s="60"/>
    </row>
    <row r="97" spans="1:10" ht="36" customHeight="1" x14ac:dyDescent="0.25">
      <c r="A97" s="138" t="s">
        <v>113</v>
      </c>
      <c r="B97" s="76" t="s">
        <v>196</v>
      </c>
      <c r="C97" s="77"/>
      <c r="D97" s="77"/>
      <c r="E97" s="54"/>
      <c r="F97" s="59">
        <v>12960</v>
      </c>
      <c r="G97" s="59"/>
      <c r="H97" s="59"/>
      <c r="I97" s="59"/>
      <c r="J97" s="60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12744</v>
      </c>
      <c r="G98" s="117">
        <f>H98*1.1</f>
        <v>11682.000000000002</v>
      </c>
      <c r="H98" s="117">
        <v>10620</v>
      </c>
      <c r="I98" s="117">
        <f>H98*0.75</f>
        <v>7965</v>
      </c>
      <c r="J98" s="117">
        <f>H98*0.5</f>
        <v>5310</v>
      </c>
    </row>
    <row r="99" spans="1:10" ht="54" customHeight="1" thickBot="1" x14ac:dyDescent="0.3">
      <c r="B99" s="18" t="s">
        <v>198</v>
      </c>
      <c r="C99" s="19"/>
      <c r="D99" s="19"/>
      <c r="E99" s="20"/>
      <c r="F99" s="211"/>
      <c r="G99" s="306"/>
      <c r="H99" s="306"/>
      <c r="I99" s="306"/>
      <c r="J99" s="307"/>
    </row>
    <row r="100" spans="1:10" ht="36" customHeight="1" x14ac:dyDescent="0.25">
      <c r="B100" s="78" t="s">
        <v>199</v>
      </c>
      <c r="C100" s="79"/>
      <c r="D100" s="79"/>
      <c r="E100" s="36"/>
      <c r="F100" s="299">
        <v>28332</v>
      </c>
      <c r="G100" s="299"/>
      <c r="H100" s="299"/>
      <c r="I100" s="299"/>
      <c r="J100" s="300"/>
    </row>
    <row r="101" spans="1:10" ht="36" customHeight="1" x14ac:dyDescent="0.25">
      <c r="B101" s="76" t="s">
        <v>200</v>
      </c>
      <c r="C101" s="77"/>
      <c r="D101" s="77"/>
      <c r="E101" s="54"/>
      <c r="F101" s="59">
        <v>56664</v>
      </c>
      <c r="G101" s="59"/>
      <c r="H101" s="59"/>
      <c r="I101" s="59"/>
      <c r="J101" s="60"/>
    </row>
    <row r="102" spans="1:10" ht="36" customHeight="1" x14ac:dyDescent="0.25">
      <c r="B102" s="76" t="s">
        <v>201</v>
      </c>
      <c r="C102" s="77"/>
      <c r="D102" s="77"/>
      <c r="E102" s="54"/>
      <c r="F102" s="59">
        <v>70920</v>
      </c>
      <c r="G102" s="59"/>
      <c r="H102" s="59"/>
      <c r="I102" s="59"/>
      <c r="J102" s="60"/>
    </row>
    <row r="103" spans="1:10" ht="36" customHeight="1" x14ac:dyDescent="0.25">
      <c r="B103" s="76" t="s">
        <v>202</v>
      </c>
      <c r="C103" s="77"/>
      <c r="D103" s="77"/>
      <c r="E103" s="54"/>
      <c r="F103" s="59">
        <v>1080</v>
      </c>
      <c r="G103" s="59"/>
      <c r="H103" s="59"/>
      <c r="I103" s="59"/>
      <c r="J103" s="60"/>
    </row>
    <row r="104" spans="1:10" ht="36" customHeight="1" x14ac:dyDescent="0.25">
      <c r="B104" s="76" t="s">
        <v>203</v>
      </c>
      <c r="C104" s="77"/>
      <c r="D104" s="77"/>
      <c r="E104" s="54"/>
      <c r="F104" s="59">
        <v>42480</v>
      </c>
      <c r="G104" s="59"/>
      <c r="H104" s="59"/>
      <c r="I104" s="59"/>
      <c r="J104" s="60"/>
    </row>
    <row r="105" spans="1:10" ht="36" customHeight="1" x14ac:dyDescent="0.25">
      <c r="B105" s="76" t="s">
        <v>204</v>
      </c>
      <c r="C105" s="77"/>
      <c r="D105" s="77"/>
      <c r="E105" s="54"/>
      <c r="F105" s="59">
        <v>84960</v>
      </c>
      <c r="G105" s="59"/>
      <c r="H105" s="59"/>
      <c r="I105" s="59"/>
      <c r="J105" s="60"/>
    </row>
    <row r="106" spans="1:10" ht="36" customHeight="1" x14ac:dyDescent="0.25">
      <c r="B106" s="76" t="s">
        <v>205</v>
      </c>
      <c r="C106" s="77"/>
      <c r="D106" s="77"/>
      <c r="E106" s="54"/>
      <c r="F106" s="59">
        <v>106200</v>
      </c>
      <c r="G106" s="59"/>
      <c r="H106" s="59"/>
      <c r="I106" s="59"/>
      <c r="J106" s="60"/>
    </row>
    <row r="107" spans="1:10" ht="36" customHeight="1" thickBot="1" x14ac:dyDescent="0.3">
      <c r="B107" s="118" t="s">
        <v>206</v>
      </c>
      <c r="C107" s="119"/>
      <c r="D107" s="119"/>
      <c r="E107" s="120"/>
      <c r="F107" s="304">
        <v>1440</v>
      </c>
      <c r="G107" s="304"/>
      <c r="H107" s="304"/>
      <c r="I107" s="304"/>
      <c r="J107" s="305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187"/>
      <c r="G110" s="249"/>
      <c r="H110" s="249"/>
      <c r="I110" s="249"/>
      <c r="J110" s="250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9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54043.199999999997</v>
      </c>
      <c r="G8" s="33">
        <f>H8*1.1</f>
        <v>49539.600000000006</v>
      </c>
      <c r="H8" s="33">
        <v>45036</v>
      </c>
      <c r="I8" s="33">
        <f>H8*0.75</f>
        <v>33777</v>
      </c>
      <c r="J8" s="33">
        <f>H8*0.5</f>
        <v>22518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75686.399999999994</v>
      </c>
      <c r="G9" s="37">
        <f>H9*1.1</f>
        <v>69379.200000000012</v>
      </c>
      <c r="H9" s="37">
        <v>63072</v>
      </c>
      <c r="I9" s="37">
        <f>H9*0.75</f>
        <v>47304</v>
      </c>
      <c r="J9" s="37">
        <f>H9*0.5</f>
        <v>31536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59659.199999999997</v>
      </c>
      <c r="G11" s="33">
        <f>H11*1.1</f>
        <v>54687.600000000006</v>
      </c>
      <c r="H11" s="33">
        <v>49716</v>
      </c>
      <c r="I11" s="33">
        <f>H11*0.75</f>
        <v>37287</v>
      </c>
      <c r="J11" s="33">
        <f>H11*0.5</f>
        <v>24858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83548.800000000003</v>
      </c>
      <c r="G12" s="37">
        <f>H12*1.1</f>
        <v>76586.400000000009</v>
      </c>
      <c r="H12" s="37">
        <v>69624</v>
      </c>
      <c r="I12" s="37">
        <f>H12*0.75</f>
        <v>52218</v>
      </c>
      <c r="J12" s="37">
        <f>H12*0.5</f>
        <v>34812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92"/>
      <c r="G19" s="393"/>
      <c r="H19" s="393"/>
      <c r="I19" s="393"/>
      <c r="J19" s="394"/>
    </row>
    <row r="20" spans="1:10" ht="36" customHeight="1" x14ac:dyDescent="0.25">
      <c r="A20" s="7"/>
      <c r="B20" s="52" t="s">
        <v>296</v>
      </c>
      <c r="C20" s="53"/>
      <c r="D20" s="53"/>
      <c r="E20" s="53"/>
      <c r="F20" s="83">
        <v>40320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297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5184 до 103680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5184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10368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20736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31104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36288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41472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46656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51840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57024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62208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67392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72576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82944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88128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93312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98496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54" customHeight="1" thickBot="1" x14ac:dyDescent="0.3">
      <c r="A55" s="7"/>
      <c r="B55" s="203" t="s">
        <v>213</v>
      </c>
      <c r="C55" s="204"/>
      <c r="D55" s="204"/>
      <c r="E55" s="205"/>
      <c r="F55" s="218" t="str">
        <f>"Цена от "&amp;MIN(F57,F61:J62,H94,F63:J74)&amp;" до "&amp;MAX(F57,F61:J62,H94,F63:J74)</f>
        <v>Цена от 3672 до 36720</v>
      </c>
      <c r="G55" s="219"/>
      <c r="H55" s="219"/>
      <c r="I55" s="219"/>
      <c r="J55" s="220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11520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1152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2880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10656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5976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5112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25488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30585.599999999999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5112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12096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3672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12744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8532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36720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4320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4680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7560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174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175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36000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178</v>
      </c>
      <c r="C81" s="85"/>
      <c r="D81" s="85"/>
      <c r="E81" s="86"/>
      <c r="F81" s="93">
        <v>43200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7200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67">
        <v>7200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51840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184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thickBot="1" x14ac:dyDescent="0.3">
      <c r="A88" s="7"/>
      <c r="B88" s="221" t="s">
        <v>185</v>
      </c>
      <c r="C88" s="222"/>
      <c r="D88" s="222"/>
      <c r="E88" s="223"/>
      <c r="F88" s="218"/>
      <c r="G88" s="219"/>
      <c r="H88" s="219"/>
      <c r="I88" s="219"/>
      <c r="J88" s="220"/>
    </row>
    <row r="89" spans="1:10" ht="22.5" customHeight="1" thickBot="1" x14ac:dyDescent="0.3">
      <c r="A89" s="7" t="s">
        <v>111</v>
      </c>
      <c r="B89" s="171" t="s">
        <v>186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A90" s="7"/>
      <c r="B90" s="34" t="s">
        <v>187</v>
      </c>
      <c r="C90" s="174"/>
      <c r="D90" s="174"/>
      <c r="E90" s="175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18"/>
      <c r="G93" s="219"/>
      <c r="H93" s="219"/>
      <c r="I93" s="219"/>
      <c r="J93" s="220"/>
    </row>
    <row r="94" spans="1:10" ht="36" customHeight="1" x14ac:dyDescent="0.25">
      <c r="A94" s="7" t="s">
        <v>111</v>
      </c>
      <c r="B94" s="76" t="s">
        <v>191</v>
      </c>
      <c r="C94" s="77"/>
      <c r="D94" s="77"/>
      <c r="E94" s="54"/>
      <c r="F94" s="224">
        <f>H94*1.2</f>
        <v>13305.6</v>
      </c>
      <c r="G94" s="225">
        <f>H94*1.1</f>
        <v>12196.800000000001</v>
      </c>
      <c r="H94" s="225">
        <v>11088</v>
      </c>
      <c r="I94" s="225">
        <f>H94*0.75</f>
        <v>8316</v>
      </c>
      <c r="J94" s="226">
        <f>H94*0.5</f>
        <v>5544</v>
      </c>
    </row>
    <row r="95" spans="1:10" ht="36" customHeight="1" x14ac:dyDescent="0.25">
      <c r="A95" s="7" t="s">
        <v>111</v>
      </c>
      <c r="B95" s="76" t="s">
        <v>192</v>
      </c>
      <c r="C95" s="77"/>
      <c r="D95" s="77"/>
      <c r="E95" s="54"/>
      <c r="F95" s="67">
        <v>9360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67">
        <v>7632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194</v>
      </c>
      <c r="C97" s="77"/>
      <c r="D97" s="77"/>
      <c r="E97" s="54"/>
      <c r="F97" s="224">
        <f>H97*1.2</f>
        <v>19008</v>
      </c>
      <c r="G97" s="225">
        <f>H97*1.1</f>
        <v>17424</v>
      </c>
      <c r="H97" s="225">
        <v>15840</v>
      </c>
      <c r="I97" s="225">
        <f>H97*0.75</f>
        <v>11880</v>
      </c>
      <c r="J97" s="226">
        <f>H97*0.5</f>
        <v>7920</v>
      </c>
    </row>
    <row r="98" spans="1:10" ht="36" customHeight="1" x14ac:dyDescent="0.25">
      <c r="A98" s="7" t="s">
        <v>113</v>
      </c>
      <c r="B98" s="76" t="s">
        <v>195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thickBot="1" x14ac:dyDescent="0.3">
      <c r="A99" s="7" t="s">
        <v>113</v>
      </c>
      <c r="B99" s="76" t="s">
        <v>196</v>
      </c>
      <c r="C99" s="77"/>
      <c r="D99" s="77"/>
      <c r="E99" s="54"/>
      <c r="F99" s="67">
        <v>10800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34848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69768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87120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1296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52272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104508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130824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1728</v>
      </c>
      <c r="G108" s="122"/>
      <c r="H108" s="122"/>
      <c r="I108" s="122"/>
      <c r="J108" s="123"/>
    </row>
    <row r="109" spans="1:10" ht="36" customHeight="1" x14ac:dyDescent="0.25">
      <c r="A109" s="7"/>
      <c r="B109" s="251" t="s">
        <v>186</v>
      </c>
      <c r="C109" s="252"/>
      <c r="D109" s="252"/>
      <c r="E109" s="252"/>
      <c r="F109" s="252"/>
      <c r="G109" s="252"/>
      <c r="H109" s="252"/>
      <c r="I109" s="252"/>
      <c r="J109" s="253"/>
    </row>
    <row r="110" spans="1:10" ht="36" customHeight="1" thickBot="1" x14ac:dyDescent="0.3">
      <c r="A110" s="7"/>
      <c r="B110" s="318" t="s">
        <v>207</v>
      </c>
      <c r="C110" s="318"/>
      <c r="D110" s="318"/>
      <c r="E110" s="318"/>
      <c r="F110" s="263">
        <v>90</v>
      </c>
      <c r="G110" s="263"/>
      <c r="H110" s="263"/>
      <c r="I110" s="263"/>
      <c r="J110" s="264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7"/>
      <c r="C112" s="128"/>
      <c r="D112" s="128"/>
      <c r="E112" s="128"/>
      <c r="F112" s="129"/>
      <c r="G112" s="129"/>
      <c r="H112" s="129"/>
      <c r="I112" s="129"/>
      <c r="J112" s="129"/>
    </row>
    <row r="113" spans="1:10" ht="56.25" customHeight="1" x14ac:dyDescent="0.25">
      <c r="A113" s="7"/>
      <c r="B113" s="130" t="s">
        <v>243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1.25" customHeight="1" x14ac:dyDescent="0.25">
      <c r="A114" s="7"/>
      <c r="B114" s="130" t="s">
        <v>209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21" x14ac:dyDescent="0.25">
      <c r="A115" s="7" t="s">
        <v>113</v>
      </c>
      <c r="B115" s="132" t="s">
        <v>247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42" customHeight="1" x14ac:dyDescent="0.25">
      <c r="A116" s="7"/>
      <c r="B116" s="134" t="s">
        <v>211</v>
      </c>
      <c r="C116" s="134"/>
      <c r="D116" s="134"/>
      <c r="E116" s="134"/>
      <c r="F116" s="134"/>
      <c r="G116" s="134"/>
      <c r="H116" s="134"/>
      <c r="I116" s="134"/>
      <c r="J116" s="134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7:E107"/>
    <mergeCell ref="F107:J107"/>
    <mergeCell ref="B108:E108"/>
    <mergeCell ref="F108:J108"/>
    <mergeCell ref="B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71496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76" t="s">
        <v>156</v>
      </c>
      <c r="C56" s="77"/>
      <c r="D56" s="77"/>
      <c r="E56" s="54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10620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59472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31500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42120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71496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14868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71496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31500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27090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83520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37152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44640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59040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44640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22118.399999999998</v>
      </c>
      <c r="G92" s="225">
        <f>H92*1.1</f>
        <v>20275.2</v>
      </c>
      <c r="H92" s="225">
        <v>18432</v>
      </c>
      <c r="I92" s="225">
        <f>H92*0.75</f>
        <v>13824</v>
      </c>
      <c r="J92" s="226">
        <f>H92*0.5</f>
        <v>9216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20700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22680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31104</v>
      </c>
      <c r="G95" s="225">
        <f>H95*1.1</f>
        <v>28512.000000000004</v>
      </c>
      <c r="H95" s="225">
        <v>25920</v>
      </c>
      <c r="I95" s="225">
        <f>H95*0.75</f>
        <v>19440</v>
      </c>
      <c r="J95" s="226">
        <f>H95*0.5</f>
        <v>12960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32400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33264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66600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83196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50040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99828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124956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29" activePane="bottomLeft" state="frozen"/>
      <selection activeCell="B11" sqref="B11:E11"/>
      <selection pane="bottomLeft" activeCell="F39" sqref="F39:J3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3204 до 53092,8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30240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3024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7560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26100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18072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14868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44244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53092.799999999996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15624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14868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7452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37908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8856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4536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22140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18900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36720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25920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62640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75168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20880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 t="e">
        <v>#REF!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53280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65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65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130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13392</v>
      </c>
      <c r="G92" s="225">
        <f>H92*1.1</f>
        <v>12276.000000000002</v>
      </c>
      <c r="H92" s="225">
        <v>11160</v>
      </c>
      <c r="I92" s="225">
        <f>H92*0.75</f>
        <v>8370</v>
      </c>
      <c r="J92" s="226">
        <f>H92*0.5</f>
        <v>5580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14148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19008</v>
      </c>
      <c r="G95" s="225">
        <f>H95*1.1</f>
        <v>17424</v>
      </c>
      <c r="H95" s="225">
        <v>15840</v>
      </c>
      <c r="I95" s="225">
        <f>H95*0.75</f>
        <v>11880</v>
      </c>
      <c r="J95" s="226">
        <f>H95*0.5</f>
        <v>7920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20160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25920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13392</v>
      </c>
      <c r="G98" s="117">
        <f>H98*1.1</f>
        <v>12276.000000000002</v>
      </c>
      <c r="H98" s="117">
        <v>11160</v>
      </c>
      <c r="I98" s="117">
        <f>H98*0.75</f>
        <v>8370</v>
      </c>
      <c r="J98" s="117">
        <f>H98*0.5</f>
        <v>5580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34956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69948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87372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1152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52560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104832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131220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1908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5760 до 288000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23040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46080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63360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69120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74880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80640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86400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92160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97920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103680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109440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120960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126720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132480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138240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144000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149760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155520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161280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167040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172800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249</v>
      </c>
      <c r="C51" s="53"/>
      <c r="D51" s="53"/>
      <c r="E51" s="54"/>
      <c r="F51" s="67">
        <v>178560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250</v>
      </c>
      <c r="C52" s="53"/>
      <c r="D52" s="53"/>
      <c r="E52" s="54"/>
      <c r="F52" s="67">
        <v>184320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251</v>
      </c>
      <c r="C53" s="53"/>
      <c r="D53" s="53"/>
      <c r="E53" s="54"/>
      <c r="F53" s="67">
        <v>190080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252</v>
      </c>
      <c r="C54" s="53"/>
      <c r="D54" s="53"/>
      <c r="E54" s="54"/>
      <c r="F54" s="67">
        <v>195840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253</v>
      </c>
      <c r="C55" s="53"/>
      <c r="D55" s="53"/>
      <c r="E55" s="54"/>
      <c r="F55" s="67">
        <v>201600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254</v>
      </c>
      <c r="C56" s="53"/>
      <c r="D56" s="53"/>
      <c r="E56" s="54"/>
      <c r="F56" s="67">
        <v>207360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255</v>
      </c>
      <c r="C57" s="53"/>
      <c r="D57" s="53"/>
      <c r="E57" s="54"/>
      <c r="F57" s="67">
        <v>213120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256</v>
      </c>
      <c r="C58" s="53"/>
      <c r="D58" s="53"/>
      <c r="E58" s="54"/>
      <c r="F58" s="67">
        <v>218880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257</v>
      </c>
      <c r="C59" s="53"/>
      <c r="D59" s="53"/>
      <c r="E59" s="54"/>
      <c r="F59" s="67">
        <v>224640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258</v>
      </c>
      <c r="C60" s="53"/>
      <c r="D60" s="53"/>
      <c r="E60" s="54"/>
      <c r="F60" s="67">
        <v>230400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298</v>
      </c>
      <c r="C61" s="53"/>
      <c r="D61" s="53"/>
      <c r="E61" s="54"/>
      <c r="F61" s="67">
        <v>236160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299</v>
      </c>
      <c r="C62" s="53"/>
      <c r="D62" s="53"/>
      <c r="E62" s="54"/>
      <c r="F62" s="67">
        <v>241920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300</v>
      </c>
      <c r="C63" s="53"/>
      <c r="D63" s="53"/>
      <c r="E63" s="54"/>
      <c r="F63" s="67">
        <v>247680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301</v>
      </c>
      <c r="C64" s="53"/>
      <c r="D64" s="53"/>
      <c r="E64" s="54"/>
      <c r="F64" s="67">
        <v>253440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302</v>
      </c>
      <c r="C65" s="53"/>
      <c r="D65" s="53"/>
      <c r="E65" s="54"/>
      <c r="F65" s="67">
        <v>259200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303</v>
      </c>
      <c r="C66" s="53"/>
      <c r="D66" s="53"/>
      <c r="E66" s="54"/>
      <c r="F66" s="67">
        <v>264960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304</v>
      </c>
      <c r="C67" s="53"/>
      <c r="D67" s="53"/>
      <c r="E67" s="54"/>
      <c r="F67" s="67">
        <v>270720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305</v>
      </c>
      <c r="C68" s="53"/>
      <c r="D68" s="53"/>
      <c r="E68" s="54"/>
      <c r="F68" s="67">
        <v>276480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306</v>
      </c>
      <c r="C69" s="53"/>
      <c r="D69" s="53"/>
      <c r="E69" s="54"/>
      <c r="F69" s="67">
        <v>282240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307</v>
      </c>
      <c r="C70" s="53"/>
      <c r="D70" s="53"/>
      <c r="E70" s="54"/>
      <c r="F70" s="67">
        <v>288000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212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54" customHeight="1" thickBot="1" x14ac:dyDescent="0.3">
      <c r="A82" s="7"/>
      <c r="B82" s="203" t="s">
        <v>213</v>
      </c>
      <c r="C82" s="204"/>
      <c r="D82" s="204"/>
      <c r="E82" s="205"/>
      <c r="F82" s="218" t="str">
        <f>"Цена от "&amp;MIN(F84,F88:J89,H122,F90:J101)&amp;" до "&amp;MAX(F84,F88:J89,H122,F90:J101)</f>
        <v>Цена от 3240 до 154800</v>
      </c>
      <c r="G82" s="219"/>
      <c r="H82" s="219"/>
      <c r="I82" s="219"/>
      <c r="J82" s="220"/>
    </row>
    <row r="83" spans="1:10" ht="24" thickBot="1" x14ac:dyDescent="0.3">
      <c r="A83" s="7"/>
      <c r="B83" s="27"/>
      <c r="C83" s="38"/>
      <c r="D83" s="38"/>
      <c r="E83" s="39"/>
      <c r="F83" s="40"/>
      <c r="G83" s="41"/>
      <c r="H83" s="41"/>
      <c r="I83" s="41"/>
      <c r="J83" s="42"/>
    </row>
    <row r="84" spans="1:10" ht="36" customHeight="1" x14ac:dyDescent="0.25">
      <c r="A84" s="7"/>
      <c r="B84" s="76" t="s">
        <v>154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x14ac:dyDescent="0.25">
      <c r="A85" s="7"/>
      <c r="B85" s="84" t="s">
        <v>155</v>
      </c>
      <c r="C85" s="85"/>
      <c r="D85" s="85"/>
      <c r="E85" s="86"/>
      <c r="F85" s="93">
        <v>2520</v>
      </c>
      <c r="G85" s="94"/>
      <c r="H85" s="94"/>
      <c r="I85" s="94"/>
      <c r="J85" s="95"/>
    </row>
    <row r="86" spans="1:10" ht="36" customHeight="1" thickBot="1" x14ac:dyDescent="0.3">
      <c r="A86" s="7"/>
      <c r="B86" s="84" t="s">
        <v>156</v>
      </c>
      <c r="C86" s="85"/>
      <c r="D86" s="85"/>
      <c r="E86" s="86"/>
      <c r="F86" s="93">
        <v>6300</v>
      </c>
      <c r="G86" s="94"/>
      <c r="H86" s="94"/>
      <c r="I86" s="94"/>
      <c r="J86" s="95"/>
    </row>
    <row r="87" spans="1:10" ht="24" thickBot="1" x14ac:dyDescent="0.3">
      <c r="A87" s="7"/>
      <c r="B87" s="27"/>
      <c r="C87" s="38"/>
      <c r="D87" s="38"/>
      <c r="E87" s="39"/>
      <c r="F87" s="40"/>
      <c r="G87" s="41"/>
      <c r="H87" s="41"/>
      <c r="I87" s="41"/>
      <c r="J87" s="42"/>
    </row>
    <row r="88" spans="1:10" ht="36" customHeight="1" x14ac:dyDescent="0.25">
      <c r="A88" s="7" t="s">
        <v>111</v>
      </c>
      <c r="B88" s="78" t="s">
        <v>157</v>
      </c>
      <c r="C88" s="79"/>
      <c r="D88" s="79"/>
      <c r="E88" s="36"/>
      <c r="F88" s="80">
        <v>47520</v>
      </c>
      <c r="G88" s="81"/>
      <c r="H88" s="81"/>
      <c r="I88" s="81"/>
      <c r="J88" s="82"/>
    </row>
    <row r="89" spans="1:10" ht="36" customHeight="1" x14ac:dyDescent="0.25">
      <c r="A89" s="7" t="s">
        <v>111</v>
      </c>
      <c r="B89" s="52" t="s">
        <v>158</v>
      </c>
      <c r="C89" s="96"/>
      <c r="D89" s="96"/>
      <c r="E89" s="97"/>
      <c r="F89" s="67">
        <v>71280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76" t="s">
        <v>159</v>
      </c>
      <c r="C90" s="77"/>
      <c r="D90" s="77"/>
      <c r="E90" s="54"/>
      <c r="F90" s="67">
        <v>95040</v>
      </c>
      <c r="G90" s="68"/>
      <c r="H90" s="68"/>
      <c r="I90" s="68"/>
      <c r="J90" s="69"/>
    </row>
    <row r="91" spans="1:10" ht="36" customHeight="1" x14ac:dyDescent="0.25">
      <c r="A91" s="7" t="s">
        <v>111</v>
      </c>
      <c r="B91" s="76" t="s">
        <v>160</v>
      </c>
      <c r="C91" s="77"/>
      <c r="D91" s="77"/>
      <c r="E91" s="54"/>
      <c r="F91" s="67">
        <v>47520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57024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21420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33300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47700</v>
      </c>
      <c r="G95" s="68"/>
      <c r="H95" s="68"/>
      <c r="I95" s="68"/>
      <c r="J95" s="69"/>
    </row>
    <row r="96" spans="1:10" ht="36" customHeight="1" x14ac:dyDescent="0.25">
      <c r="A96" s="7"/>
      <c r="B96" s="76" t="s">
        <v>165</v>
      </c>
      <c r="C96" s="77"/>
      <c r="D96" s="77"/>
      <c r="E96" s="54"/>
      <c r="F96" s="67">
        <v>103680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67">
        <v>3240</v>
      </c>
      <c r="G97" s="68"/>
      <c r="H97" s="68"/>
      <c r="I97" s="68"/>
      <c r="J97" s="69"/>
    </row>
    <row r="98" spans="1:10" ht="36" customHeight="1" x14ac:dyDescent="0.25">
      <c r="A98" s="7"/>
      <c r="B98" s="52" t="s">
        <v>167</v>
      </c>
      <c r="C98" s="96"/>
      <c r="D98" s="96"/>
      <c r="E98" s="97"/>
      <c r="F98" s="67">
        <v>31680</v>
      </c>
      <c r="G98" s="68"/>
      <c r="H98" s="68"/>
      <c r="I98" s="68"/>
      <c r="J98" s="69"/>
    </row>
    <row r="99" spans="1:10" ht="36" customHeight="1" x14ac:dyDescent="0.25">
      <c r="A99" s="7"/>
      <c r="B99" s="52" t="s">
        <v>168</v>
      </c>
      <c r="C99" s="96"/>
      <c r="D99" s="96"/>
      <c r="E99" s="97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52" t="s">
        <v>169</v>
      </c>
      <c r="C100" s="96"/>
      <c r="D100" s="96"/>
      <c r="E100" s="97"/>
      <c r="F100" s="67">
        <v>154800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170</v>
      </c>
      <c r="C101" s="77"/>
      <c r="D101" s="77"/>
      <c r="E101" s="54"/>
      <c r="F101" s="67">
        <v>52560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171</v>
      </c>
      <c r="C102" s="77"/>
      <c r="D102" s="77"/>
      <c r="E102" s="54"/>
      <c r="F102" s="67">
        <v>3060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172</v>
      </c>
      <c r="C103" s="77"/>
      <c r="D103" s="77"/>
      <c r="E103" s="54"/>
      <c r="F103" s="67">
        <v>72000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3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174</v>
      </c>
      <c r="C105" s="77"/>
      <c r="D105" s="77"/>
      <c r="E105" s="54"/>
      <c r="F105" s="67">
        <v>66960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175</v>
      </c>
      <c r="C106" s="77"/>
      <c r="D106" s="77"/>
      <c r="E106" s="54"/>
      <c r="F106" s="67">
        <v>100080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133200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66960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84" t="s">
        <v>178</v>
      </c>
      <c r="C109" s="85"/>
      <c r="D109" s="85"/>
      <c r="E109" s="86"/>
      <c r="F109" s="93">
        <v>80352</v>
      </c>
      <c r="G109" s="94"/>
      <c r="H109" s="94"/>
      <c r="I109" s="94"/>
      <c r="J109" s="95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30240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67">
        <v>46800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66960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5040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216720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67">
        <v>74160</v>
      </c>
      <c r="G115" s="68"/>
      <c r="H115" s="68"/>
      <c r="I115" s="68"/>
      <c r="J115" s="69"/>
    </row>
    <row r="116" spans="1:10" ht="36" customHeight="1" thickBot="1" x14ac:dyDescent="0.3">
      <c r="A116" s="7"/>
      <c r="B116" s="221" t="s">
        <v>185</v>
      </c>
      <c r="C116" s="222"/>
      <c r="D116" s="222"/>
      <c r="E116" s="223"/>
      <c r="F116" s="218"/>
      <c r="G116" s="219"/>
      <c r="H116" s="219"/>
      <c r="I116" s="219"/>
      <c r="J116" s="220"/>
    </row>
    <row r="117" spans="1:10" ht="22.5" customHeight="1" thickBot="1" x14ac:dyDescent="0.3">
      <c r="A117" s="7" t="s">
        <v>111</v>
      </c>
      <c r="B117" s="171" t="s">
        <v>186</v>
      </c>
      <c r="C117" s="172"/>
      <c r="D117" s="172"/>
      <c r="E117" s="172"/>
      <c r="F117" s="172"/>
      <c r="G117" s="172"/>
      <c r="H117" s="172"/>
      <c r="I117" s="172"/>
      <c r="J117" s="173"/>
    </row>
    <row r="118" spans="1:10" ht="36" customHeight="1" x14ac:dyDescent="0.25">
      <c r="A118" s="7"/>
      <c r="B118" s="34" t="s">
        <v>187</v>
      </c>
      <c r="C118" s="174"/>
      <c r="D118" s="174"/>
      <c r="E118" s="175"/>
      <c r="F118" s="80">
        <v>60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188</v>
      </c>
      <c r="C119" s="77"/>
      <c r="D119" s="77"/>
      <c r="E119" s="54"/>
      <c r="F119" s="67">
        <v>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189</v>
      </c>
      <c r="C120" s="77"/>
      <c r="D120" s="77"/>
      <c r="E120" s="54"/>
      <c r="F120" s="67">
        <v>120</v>
      </c>
      <c r="G120" s="68"/>
      <c r="H120" s="68"/>
      <c r="I120" s="68"/>
      <c r="J120" s="69"/>
    </row>
    <row r="121" spans="1:10" ht="36" customHeight="1" thickBot="1" x14ac:dyDescent="0.3">
      <c r="A121" s="7"/>
      <c r="B121" s="18" t="s">
        <v>190</v>
      </c>
      <c r="C121" s="19"/>
      <c r="D121" s="19"/>
      <c r="E121" s="20"/>
      <c r="F121" s="218"/>
      <c r="G121" s="219"/>
      <c r="H121" s="219"/>
      <c r="I121" s="219"/>
      <c r="J121" s="220"/>
    </row>
    <row r="122" spans="1:10" ht="36" customHeight="1" x14ac:dyDescent="0.25">
      <c r="A122" s="7" t="s">
        <v>111</v>
      </c>
      <c r="B122" s="76" t="s">
        <v>191</v>
      </c>
      <c r="C122" s="77"/>
      <c r="D122" s="77"/>
      <c r="E122" s="54"/>
      <c r="F122" s="224">
        <f>H122*1.2</f>
        <v>14256</v>
      </c>
      <c r="G122" s="225">
        <f>H122*1.1</f>
        <v>13068.000000000002</v>
      </c>
      <c r="H122" s="225">
        <v>11880</v>
      </c>
      <c r="I122" s="225">
        <f>H122*0.75</f>
        <v>8910</v>
      </c>
      <c r="J122" s="226">
        <f>H122*0.5</f>
        <v>5940</v>
      </c>
    </row>
    <row r="123" spans="1:10" ht="36" customHeight="1" x14ac:dyDescent="0.25">
      <c r="A123" s="7" t="s">
        <v>111</v>
      </c>
      <c r="B123" s="76" t="s">
        <v>192</v>
      </c>
      <c r="C123" s="77"/>
      <c r="D123" s="77"/>
      <c r="E123" s="54"/>
      <c r="F123" s="67">
        <v>11880</v>
      </c>
      <c r="G123" s="68"/>
      <c r="H123" s="68"/>
      <c r="I123" s="68"/>
      <c r="J123" s="69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67">
        <v>15300</v>
      </c>
      <c r="G124" s="68"/>
      <c r="H124" s="68"/>
      <c r="I124" s="68"/>
      <c r="J124" s="69"/>
    </row>
    <row r="125" spans="1:10" ht="36" customHeight="1" x14ac:dyDescent="0.25">
      <c r="A125" s="7" t="s">
        <v>113</v>
      </c>
      <c r="B125" s="76" t="s">
        <v>194</v>
      </c>
      <c r="C125" s="77"/>
      <c r="D125" s="77"/>
      <c r="E125" s="54"/>
      <c r="F125" s="224">
        <f>H125*1.2</f>
        <v>20736</v>
      </c>
      <c r="G125" s="225">
        <f>H125*1.1</f>
        <v>19008</v>
      </c>
      <c r="H125" s="225">
        <v>17280</v>
      </c>
      <c r="I125" s="225">
        <f>H125*0.75</f>
        <v>12960</v>
      </c>
      <c r="J125" s="226">
        <f>H125*0.5</f>
        <v>8640</v>
      </c>
    </row>
    <row r="126" spans="1:10" ht="36" customHeight="1" x14ac:dyDescent="0.25">
      <c r="A126" s="7" t="s">
        <v>113</v>
      </c>
      <c r="B126" s="76" t="s">
        <v>195</v>
      </c>
      <c r="C126" s="77"/>
      <c r="D126" s="77"/>
      <c r="E126" s="54"/>
      <c r="F126" s="67">
        <v>17280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67">
        <v>21600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11880</v>
      </c>
      <c r="G128" s="68"/>
      <c r="H128" s="68"/>
      <c r="I128" s="68"/>
      <c r="J128" s="69"/>
    </row>
    <row r="129" spans="1:10" ht="54" customHeight="1" thickBot="1" x14ac:dyDescent="0.3">
      <c r="A129" s="7"/>
      <c r="B129" s="18" t="s">
        <v>198</v>
      </c>
      <c r="C129" s="19"/>
      <c r="D129" s="19"/>
      <c r="E129" s="20"/>
      <c r="F129" s="110"/>
      <c r="G129" s="111"/>
      <c r="H129" s="111"/>
      <c r="I129" s="111"/>
      <c r="J129" s="112"/>
    </row>
    <row r="130" spans="1:10" ht="36" customHeight="1" x14ac:dyDescent="0.25">
      <c r="A130" s="7"/>
      <c r="B130" s="78" t="s">
        <v>199</v>
      </c>
      <c r="C130" s="79"/>
      <c r="D130" s="79"/>
      <c r="E130" s="36"/>
      <c r="F130" s="80">
        <v>10080</v>
      </c>
      <c r="G130" s="81"/>
      <c r="H130" s="81"/>
      <c r="I130" s="81"/>
      <c r="J130" s="82"/>
    </row>
    <row r="131" spans="1:10" ht="36" customHeight="1" x14ac:dyDescent="0.25">
      <c r="A131" s="7"/>
      <c r="B131" s="76" t="s">
        <v>200</v>
      </c>
      <c r="C131" s="77"/>
      <c r="D131" s="77"/>
      <c r="E131" s="54"/>
      <c r="F131" s="67">
        <v>19440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201</v>
      </c>
      <c r="C132" s="77"/>
      <c r="D132" s="77"/>
      <c r="E132" s="54"/>
      <c r="F132" s="67">
        <v>24480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202</v>
      </c>
      <c r="C133" s="77"/>
      <c r="D133" s="77"/>
      <c r="E133" s="54"/>
      <c r="F133" s="67">
        <v>720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203</v>
      </c>
      <c r="C134" s="77"/>
      <c r="D134" s="77"/>
      <c r="E134" s="54"/>
      <c r="F134" s="67">
        <v>15120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204</v>
      </c>
      <c r="C135" s="77"/>
      <c r="D135" s="77"/>
      <c r="E135" s="54"/>
      <c r="F135" s="67">
        <v>29520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205</v>
      </c>
      <c r="C136" s="77"/>
      <c r="D136" s="77"/>
      <c r="E136" s="54"/>
      <c r="F136" s="67">
        <v>36720</v>
      </c>
      <c r="G136" s="68"/>
      <c r="H136" s="68"/>
      <c r="I136" s="68"/>
      <c r="J136" s="69"/>
    </row>
    <row r="137" spans="1:10" ht="36" customHeight="1" thickBot="1" x14ac:dyDescent="0.3">
      <c r="A137" s="7"/>
      <c r="B137" s="118" t="s">
        <v>206</v>
      </c>
      <c r="C137" s="119"/>
      <c r="D137" s="119"/>
      <c r="E137" s="120"/>
      <c r="F137" s="121">
        <v>720</v>
      </c>
      <c r="G137" s="122"/>
      <c r="H137" s="122"/>
      <c r="I137" s="122"/>
      <c r="J137" s="123"/>
    </row>
    <row r="138" spans="1:10" ht="36" customHeight="1" x14ac:dyDescent="0.25">
      <c r="A138" s="7"/>
      <c r="B138" s="251" t="s">
        <v>186</v>
      </c>
      <c r="C138" s="252"/>
      <c r="D138" s="252"/>
      <c r="E138" s="252"/>
      <c r="F138" s="252"/>
      <c r="G138" s="252"/>
      <c r="H138" s="252"/>
      <c r="I138" s="252"/>
      <c r="J138" s="253"/>
    </row>
    <row r="139" spans="1:10" ht="36" customHeight="1" thickBot="1" x14ac:dyDescent="0.3">
      <c r="A139" s="7"/>
      <c r="B139" s="318" t="s">
        <v>207</v>
      </c>
      <c r="C139" s="318"/>
      <c r="D139" s="318"/>
      <c r="E139" s="318"/>
      <c r="F139" s="263">
        <v>90</v>
      </c>
      <c r="G139" s="263"/>
      <c r="H139" s="263"/>
      <c r="I139" s="263"/>
      <c r="J139" s="264"/>
    </row>
    <row r="140" spans="1:10" ht="24" thickBot="1" x14ac:dyDescent="0.3">
      <c r="A140" s="7"/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7"/>
      <c r="C141" s="128"/>
      <c r="D141" s="128"/>
      <c r="E141" s="128"/>
      <c r="F141" s="129"/>
      <c r="G141" s="129"/>
      <c r="H141" s="129"/>
      <c r="I141" s="129"/>
      <c r="J141" s="129"/>
    </row>
    <row r="142" spans="1:10" ht="67.5" customHeight="1" x14ac:dyDescent="0.25">
      <c r="A142" s="7"/>
      <c r="B142" s="130" t="s">
        <v>243</v>
      </c>
      <c r="C142" s="130"/>
      <c r="D142" s="130"/>
      <c r="E142" s="130"/>
      <c r="F142" s="130"/>
      <c r="G142" s="130"/>
      <c r="H142" s="130"/>
      <c r="I142" s="130"/>
      <c r="J142" s="130"/>
    </row>
    <row r="143" spans="1:10" ht="40.5" customHeight="1" x14ac:dyDescent="0.25">
      <c r="A143" s="7"/>
      <c r="B143" s="130" t="s">
        <v>209</v>
      </c>
      <c r="C143" s="130"/>
      <c r="D143" s="130"/>
      <c r="E143" s="130"/>
      <c r="F143" s="130"/>
      <c r="G143" s="130"/>
      <c r="H143" s="130"/>
      <c r="I143" s="130"/>
      <c r="J143" s="130"/>
    </row>
    <row r="144" spans="1:10" ht="27" customHeight="1" x14ac:dyDescent="0.25">
      <c r="A144" s="7" t="s">
        <v>113</v>
      </c>
      <c r="B144" s="132" t="s">
        <v>210</v>
      </c>
      <c r="C144" s="132"/>
      <c r="D144" s="132"/>
      <c r="E144" s="132"/>
      <c r="F144" s="132"/>
      <c r="G144" s="132"/>
      <c r="H144" s="132"/>
      <c r="I144" s="132"/>
      <c r="J144" s="132"/>
    </row>
    <row r="145" spans="1:10" ht="40.5" customHeight="1" x14ac:dyDescent="0.25">
      <c r="A145" s="7"/>
      <c r="B145" s="134" t="s">
        <v>211</v>
      </c>
      <c r="C145" s="134"/>
      <c r="D145" s="134"/>
      <c r="E145" s="134"/>
      <c r="F145" s="134"/>
      <c r="G145" s="134"/>
      <c r="H145" s="134"/>
      <c r="I145" s="134"/>
      <c r="J145" s="134"/>
    </row>
    <row r="146" spans="1:10" ht="18" customHeight="1" x14ac:dyDescent="0.25">
      <c r="A146" s="7"/>
    </row>
  </sheetData>
  <sheetProtection selectLockedCells="1" selectUnlockedCells="1"/>
  <mergeCells count="270">
    <mergeCell ref="B143:J143"/>
    <mergeCell ref="B144:J144"/>
    <mergeCell ref="B145:J145"/>
    <mergeCell ref="B138:J138"/>
    <mergeCell ref="B139:E139"/>
    <mergeCell ref="F139:J139"/>
    <mergeCell ref="B140:E140"/>
    <mergeCell ref="F140:J140"/>
    <mergeCell ref="B142:J142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B128:E128"/>
    <mergeCell ref="F128:J128"/>
    <mergeCell ref="B121:E121"/>
    <mergeCell ref="F121:J121"/>
    <mergeCell ref="B122:E122"/>
    <mergeCell ref="B123:E123"/>
    <mergeCell ref="F123:J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F116:J116"/>
    <mergeCell ref="B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10"/>
  <sheetViews>
    <sheetView view="pageBreakPreview" topLeftCell="B1" zoomScale="53" zoomScaleNormal="60" zoomScaleSheetLayoutView="53" workbookViewId="0">
      <pane ySplit="4" topLeftCell="A11" activePane="bottomLeft" state="frozen"/>
      <selection activeCell="N18" sqref="N18"/>
      <selection pane="bottomLeft" activeCell="A20" sqref="A20:XFD20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"&amp;MIN(F22:F116)&amp;" до "&amp;MAX(F72:F116)</f>
        <v>Цена от 12456 до 1183320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258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298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299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300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301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302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308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309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310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311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312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313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314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315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316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317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318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319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320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321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322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323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324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325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326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327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328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329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330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331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332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333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334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335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336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337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338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339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340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341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342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343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344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345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346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347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348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349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350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351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352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353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354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355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356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thickBot="1" x14ac:dyDescent="0.3">
      <c r="A116" s="7"/>
      <c r="B116" s="52" t="s">
        <v>357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thickBot="1" x14ac:dyDescent="0.3">
      <c r="A117" s="7"/>
      <c r="B117" s="70" t="s">
        <v>142</v>
      </c>
      <c r="C117" s="71"/>
      <c r="D117" s="71"/>
      <c r="E117" s="72"/>
      <c r="F117" s="73" t="str">
        <f>"Цена от "&amp;MIN(F118:F127)&amp;" до "&amp;MAX(F118:F127)</f>
        <v>Цена от 2340 до 61740</v>
      </c>
      <c r="G117" s="74"/>
      <c r="H117" s="74"/>
      <c r="I117" s="74"/>
      <c r="J117" s="75"/>
    </row>
    <row r="118" spans="1:10" ht="36" customHeight="1" x14ac:dyDescent="0.25">
      <c r="A118" s="7"/>
      <c r="B118" s="76" t="s">
        <v>143</v>
      </c>
      <c r="C118" s="77"/>
      <c r="D118" s="77"/>
      <c r="E118" s="54"/>
      <c r="F118" s="67">
        <v>8604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212</v>
      </c>
      <c r="C119" s="77"/>
      <c r="D119" s="77"/>
      <c r="E119" s="54"/>
      <c r="F119" s="67">
        <v>5400</v>
      </c>
      <c r="G119" s="68"/>
      <c r="H119" s="68"/>
      <c r="I119" s="68"/>
      <c r="J119" s="69"/>
    </row>
    <row r="120" spans="1:10" ht="36" customHeight="1" x14ac:dyDescent="0.25">
      <c r="A120" s="7"/>
      <c r="B120" s="78" t="s">
        <v>145</v>
      </c>
      <c r="C120" s="79"/>
      <c r="D120" s="79"/>
      <c r="E120" s="36"/>
      <c r="F120" s="80">
        <v>61740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146</v>
      </c>
      <c r="C121" s="77"/>
      <c r="D121" s="77"/>
      <c r="E121" s="54"/>
      <c r="F121" s="67">
        <v>13140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147</v>
      </c>
      <c r="C122" s="77"/>
      <c r="D122" s="77"/>
      <c r="E122" s="54"/>
      <c r="F122" s="67">
        <v>36540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2340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2340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4680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151</v>
      </c>
      <c r="C126" s="77"/>
      <c r="D126" s="77"/>
      <c r="E126" s="54"/>
      <c r="F126" s="67">
        <v>7020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152</v>
      </c>
      <c r="C127" s="77"/>
      <c r="D127" s="77"/>
      <c r="E127" s="54"/>
      <c r="F127" s="67">
        <v>38340</v>
      </c>
      <c r="G127" s="68"/>
      <c r="H127" s="68"/>
      <c r="I127" s="68"/>
      <c r="J127" s="69"/>
    </row>
    <row r="128" spans="1:10" ht="54" customHeight="1" thickBot="1" x14ac:dyDescent="0.3">
      <c r="A128" s="7"/>
      <c r="B128" s="203" t="s">
        <v>213</v>
      </c>
      <c r="C128" s="204"/>
      <c r="D128" s="204"/>
      <c r="E128" s="205"/>
      <c r="F128" s="218" t="str">
        <f>"Цена от "&amp;MIN(F130,F134:F147)&amp;" до "&amp;MAX(F130,F134:F147)</f>
        <v>Цена от 3240 до 787140</v>
      </c>
      <c r="G128" s="219"/>
      <c r="H128" s="219"/>
      <c r="I128" s="219"/>
      <c r="J128" s="220"/>
    </row>
    <row r="129" spans="1:10" ht="24" customHeight="1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36" customHeight="1" x14ac:dyDescent="0.25">
      <c r="A130" s="7"/>
      <c r="B130" s="76" t="s">
        <v>154</v>
      </c>
      <c r="C130" s="77"/>
      <c r="D130" s="77"/>
      <c r="E130" s="54"/>
      <c r="F130" s="67">
        <v>78624</v>
      </c>
      <c r="G130" s="68"/>
      <c r="H130" s="68"/>
      <c r="I130" s="68"/>
      <c r="J130" s="69"/>
    </row>
    <row r="131" spans="1:10" ht="36" customHeight="1" x14ac:dyDescent="0.25">
      <c r="A131" s="7"/>
      <c r="B131" s="84" t="s">
        <v>155</v>
      </c>
      <c r="C131" s="85"/>
      <c r="D131" s="85"/>
      <c r="E131" s="86"/>
      <c r="F131" s="67">
        <v>7862.4</v>
      </c>
      <c r="G131" s="68"/>
      <c r="H131" s="68"/>
      <c r="I131" s="68"/>
      <c r="J131" s="69"/>
    </row>
    <row r="132" spans="1:10" ht="36" customHeight="1" thickBot="1" x14ac:dyDescent="0.3">
      <c r="A132" s="7"/>
      <c r="B132" s="84" t="s">
        <v>156</v>
      </c>
      <c r="C132" s="85"/>
      <c r="D132" s="85"/>
      <c r="E132" s="86"/>
      <c r="F132" s="67">
        <v>19656</v>
      </c>
      <c r="G132" s="68"/>
      <c r="H132" s="68"/>
      <c r="I132" s="68"/>
      <c r="J132" s="69"/>
    </row>
    <row r="133" spans="1:10" ht="24" customHeight="1" thickBot="1" x14ac:dyDescent="0.3">
      <c r="A133" s="7"/>
      <c r="B133" s="27"/>
      <c r="C133" s="38"/>
      <c r="D133" s="38"/>
      <c r="E133" s="39"/>
      <c r="F133" s="40"/>
      <c r="G133" s="41"/>
      <c r="H133" s="41"/>
      <c r="I133" s="41"/>
      <c r="J133" s="42"/>
    </row>
    <row r="134" spans="1:10" ht="36" customHeight="1" x14ac:dyDescent="0.25">
      <c r="A134" s="7" t="s">
        <v>111</v>
      </c>
      <c r="B134" s="76" t="s">
        <v>157</v>
      </c>
      <c r="C134" s="77"/>
      <c r="D134" s="77"/>
      <c r="E134" s="54"/>
      <c r="F134" s="67">
        <v>153540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52" t="s">
        <v>158</v>
      </c>
      <c r="C135" s="96"/>
      <c r="D135" s="96"/>
      <c r="E135" s="97"/>
      <c r="F135" s="195">
        <v>97740</v>
      </c>
      <c r="G135" s="257"/>
      <c r="H135" s="257"/>
      <c r="I135" s="257"/>
      <c r="J135" s="258"/>
    </row>
    <row r="136" spans="1:10" ht="36" customHeight="1" x14ac:dyDescent="0.25">
      <c r="A136" s="7"/>
      <c r="B136" s="76" t="s">
        <v>260</v>
      </c>
      <c r="C136" s="77"/>
      <c r="D136" s="77"/>
      <c r="E136" s="54"/>
      <c r="F136" s="67">
        <v>787140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159</v>
      </c>
      <c r="C137" s="77"/>
      <c r="D137" s="77"/>
      <c r="E137" s="54"/>
      <c r="F137" s="67">
        <v>362340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160</v>
      </c>
      <c r="C138" s="77"/>
      <c r="D138" s="77"/>
      <c r="E138" s="54"/>
      <c r="F138" s="67">
        <v>79740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67">
        <v>95688</v>
      </c>
      <c r="G139" s="68"/>
      <c r="H139" s="68"/>
      <c r="I139" s="68"/>
      <c r="J139" s="69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67">
        <v>108540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67">
        <v>140940</v>
      </c>
      <c r="G141" s="68"/>
      <c r="H141" s="68"/>
      <c r="I141" s="68"/>
      <c r="J141" s="69"/>
    </row>
    <row r="142" spans="1:10" ht="36" customHeight="1" x14ac:dyDescent="0.25">
      <c r="A142" s="7" t="s">
        <v>111</v>
      </c>
      <c r="B142" s="76" t="s">
        <v>164</v>
      </c>
      <c r="C142" s="77"/>
      <c r="D142" s="77"/>
      <c r="E142" s="54"/>
      <c r="F142" s="67">
        <v>418140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165</v>
      </c>
      <c r="C143" s="77"/>
      <c r="D143" s="77"/>
      <c r="E143" s="54"/>
      <c r="F143" s="67">
        <v>177552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8" t="s">
        <v>166</v>
      </c>
      <c r="C144" s="79"/>
      <c r="D144" s="79"/>
      <c r="E144" s="36"/>
      <c r="F144" s="67">
        <v>3240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167</v>
      </c>
      <c r="C145" s="77"/>
      <c r="D145" s="77"/>
      <c r="E145" s="54"/>
      <c r="F145" s="67">
        <v>83340</v>
      </c>
      <c r="G145" s="68"/>
      <c r="H145" s="68"/>
      <c r="I145" s="68"/>
      <c r="J145" s="69"/>
    </row>
    <row r="146" spans="1:10" ht="36" customHeight="1" x14ac:dyDescent="0.25">
      <c r="B146" s="76" t="s">
        <v>168</v>
      </c>
      <c r="C146" s="77"/>
      <c r="D146" s="77"/>
      <c r="E146" s="54"/>
      <c r="F146" s="67">
        <v>70740</v>
      </c>
      <c r="G146" s="68"/>
      <c r="H146" s="68"/>
      <c r="I146" s="68"/>
      <c r="J146" s="69"/>
    </row>
    <row r="147" spans="1:10" ht="36" customHeight="1" x14ac:dyDescent="0.25">
      <c r="A147" s="7" t="s">
        <v>111</v>
      </c>
      <c r="B147" s="76" t="s">
        <v>170</v>
      </c>
      <c r="C147" s="77"/>
      <c r="D147" s="77"/>
      <c r="E147" s="54"/>
      <c r="F147" s="67">
        <v>284940</v>
      </c>
      <c r="G147" s="68"/>
      <c r="H147" s="68"/>
      <c r="I147" s="68"/>
      <c r="J147" s="69"/>
    </row>
    <row r="148" spans="1:10" ht="36" customHeight="1" x14ac:dyDescent="0.25">
      <c r="A148" s="7"/>
      <c r="B148" s="76" t="s">
        <v>171</v>
      </c>
      <c r="C148" s="77"/>
      <c r="D148" s="77"/>
      <c r="E148" s="54"/>
      <c r="F148" s="67">
        <v>8622</v>
      </c>
      <c r="G148" s="68"/>
      <c r="H148" s="68"/>
      <c r="I148" s="68"/>
      <c r="J148" s="69"/>
    </row>
    <row r="149" spans="1:10" ht="36" customHeight="1" x14ac:dyDescent="0.25">
      <c r="A149" s="7"/>
      <c r="B149" s="76" t="s">
        <v>172</v>
      </c>
      <c r="C149" s="77"/>
      <c r="D149" s="77"/>
      <c r="E149" s="54"/>
      <c r="F149" s="67">
        <v>96300</v>
      </c>
      <c r="G149" s="68"/>
      <c r="H149" s="68"/>
      <c r="I149" s="68"/>
      <c r="J149" s="69"/>
    </row>
    <row r="150" spans="1:10" ht="36" customHeight="1" x14ac:dyDescent="0.25">
      <c r="A150" s="7"/>
      <c r="B150" s="76" t="s">
        <v>173</v>
      </c>
      <c r="C150" s="77"/>
      <c r="D150" s="77"/>
      <c r="E150" s="53"/>
      <c r="F150" s="67">
        <v>60030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174</v>
      </c>
      <c r="C151" s="77"/>
      <c r="D151" s="77"/>
      <c r="E151" s="54"/>
      <c r="F151" s="67">
        <v>215280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76" t="s">
        <v>175</v>
      </c>
      <c r="C152" s="77"/>
      <c r="D152" s="77"/>
      <c r="E152" s="54"/>
      <c r="F152" s="67">
        <v>137520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176</v>
      </c>
      <c r="C153" s="77"/>
      <c r="D153" s="77"/>
      <c r="E153" s="54"/>
      <c r="F153" s="67">
        <v>507600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177</v>
      </c>
      <c r="C154" s="77"/>
      <c r="D154" s="77"/>
      <c r="E154" s="54"/>
      <c r="F154" s="67">
        <v>112320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84" t="s">
        <v>178</v>
      </c>
      <c r="C155" s="85"/>
      <c r="D155" s="85"/>
      <c r="E155" s="86"/>
      <c r="F155" s="93">
        <v>134784</v>
      </c>
      <c r="G155" s="94"/>
      <c r="H155" s="94"/>
      <c r="I155" s="94"/>
      <c r="J155" s="95"/>
    </row>
    <row r="156" spans="1:10" ht="36" customHeight="1" x14ac:dyDescent="0.25">
      <c r="A156" s="7" t="s">
        <v>113</v>
      </c>
      <c r="B156" s="76" t="s">
        <v>179</v>
      </c>
      <c r="C156" s="77"/>
      <c r="D156" s="77"/>
      <c r="E156" s="54"/>
      <c r="F156" s="67">
        <v>152640</v>
      </c>
      <c r="G156" s="68"/>
      <c r="H156" s="68"/>
      <c r="I156" s="68"/>
      <c r="J156" s="69"/>
    </row>
    <row r="157" spans="1:10" ht="36" customHeight="1" x14ac:dyDescent="0.25">
      <c r="A157" s="7" t="s">
        <v>113</v>
      </c>
      <c r="B157" s="76" t="s">
        <v>180</v>
      </c>
      <c r="C157" s="77"/>
      <c r="D157" s="77"/>
      <c r="E157" s="54"/>
      <c r="F157" s="67">
        <v>198000</v>
      </c>
      <c r="G157" s="68"/>
      <c r="H157" s="68"/>
      <c r="I157" s="68"/>
      <c r="J157" s="69"/>
    </row>
    <row r="158" spans="1:10" ht="36" customHeight="1" x14ac:dyDescent="0.25">
      <c r="A158" s="7" t="s">
        <v>113</v>
      </c>
      <c r="B158" s="76" t="s">
        <v>181</v>
      </c>
      <c r="C158" s="77"/>
      <c r="D158" s="77"/>
      <c r="E158" s="54"/>
      <c r="F158" s="67">
        <v>586080</v>
      </c>
      <c r="G158" s="68"/>
      <c r="H158" s="68"/>
      <c r="I158" s="68"/>
      <c r="J158" s="69"/>
    </row>
    <row r="159" spans="1:10" ht="36" customHeight="1" x14ac:dyDescent="0.25">
      <c r="A159" s="7" t="s">
        <v>113</v>
      </c>
      <c r="B159" s="78" t="s">
        <v>182</v>
      </c>
      <c r="C159" s="79"/>
      <c r="D159" s="79"/>
      <c r="E159" s="36"/>
      <c r="F159" s="67">
        <v>5040</v>
      </c>
      <c r="G159" s="68"/>
      <c r="H159" s="68"/>
      <c r="I159" s="68"/>
      <c r="J159" s="69"/>
    </row>
    <row r="160" spans="1:10" ht="36" customHeight="1" thickBot="1" x14ac:dyDescent="0.3">
      <c r="A160" s="7" t="s">
        <v>113</v>
      </c>
      <c r="B160" s="76" t="s">
        <v>184</v>
      </c>
      <c r="C160" s="77"/>
      <c r="D160" s="77"/>
      <c r="E160" s="54"/>
      <c r="F160" s="67">
        <v>399600</v>
      </c>
      <c r="G160" s="68"/>
      <c r="H160" s="68"/>
      <c r="I160" s="68"/>
      <c r="J160" s="69"/>
    </row>
    <row r="161" spans="1:10" ht="22.5" customHeight="1" x14ac:dyDescent="0.25">
      <c r="A161" s="7" t="s">
        <v>111</v>
      </c>
      <c r="B161" s="104" t="s">
        <v>186</v>
      </c>
      <c r="C161" s="105"/>
      <c r="D161" s="105"/>
      <c r="E161" s="105"/>
      <c r="F161" s="105"/>
      <c r="G161" s="105"/>
      <c r="H161" s="105"/>
      <c r="I161" s="105"/>
      <c r="J161" s="106"/>
    </row>
    <row r="162" spans="1:10" ht="36" customHeight="1" thickBot="1" x14ac:dyDescent="0.3">
      <c r="A162" s="7"/>
      <c r="B162" s="52" t="s">
        <v>169</v>
      </c>
      <c r="C162" s="96"/>
      <c r="D162" s="96"/>
      <c r="E162" s="97"/>
      <c r="F162" s="67">
        <v>40</v>
      </c>
      <c r="G162" s="68"/>
      <c r="H162" s="68"/>
      <c r="I162" s="68"/>
      <c r="J162" s="69"/>
    </row>
    <row r="163" spans="1:10" ht="36" customHeight="1" thickBot="1" x14ac:dyDescent="0.3">
      <c r="A163" s="7"/>
      <c r="B163" s="98" t="s">
        <v>185</v>
      </c>
      <c r="C163" s="99"/>
      <c r="D163" s="99"/>
      <c r="E163" s="100"/>
      <c r="F163" s="101"/>
      <c r="G163" s="102"/>
      <c r="H163" s="102"/>
      <c r="I163" s="102"/>
      <c r="J163" s="103"/>
    </row>
    <row r="164" spans="1:10" ht="36" customHeight="1" thickBot="1" x14ac:dyDescent="0.3">
      <c r="A164" s="7"/>
      <c r="B164" s="171" t="s">
        <v>186</v>
      </c>
      <c r="C164" s="172"/>
      <c r="D164" s="172"/>
      <c r="E164" s="172"/>
      <c r="F164" s="172"/>
      <c r="G164" s="172"/>
      <c r="H164" s="172"/>
      <c r="I164" s="172"/>
      <c r="J164" s="173"/>
    </row>
    <row r="165" spans="1:10" ht="36" customHeight="1" x14ac:dyDescent="0.25">
      <c r="A165" s="7"/>
      <c r="B165" s="107" t="s">
        <v>187</v>
      </c>
      <c r="C165" s="108"/>
      <c r="D165" s="108"/>
      <c r="E165" s="109"/>
      <c r="F165" s="67">
        <v>60</v>
      </c>
      <c r="G165" s="68"/>
      <c r="H165" s="68"/>
      <c r="I165" s="68"/>
      <c r="J165" s="69"/>
    </row>
    <row r="166" spans="1:10" ht="36" customHeight="1" x14ac:dyDescent="0.25">
      <c r="A166" s="7"/>
      <c r="B166" s="76" t="s">
        <v>188</v>
      </c>
      <c r="C166" s="77"/>
      <c r="D166" s="77"/>
      <c r="E166" s="54"/>
      <c r="F166" s="67">
        <v>99</v>
      </c>
      <c r="G166" s="68"/>
      <c r="H166" s="68"/>
      <c r="I166" s="68"/>
      <c r="J166" s="69"/>
    </row>
    <row r="167" spans="1:10" ht="36" customHeight="1" thickBot="1" x14ac:dyDescent="0.3">
      <c r="A167" s="7"/>
      <c r="B167" s="76" t="s">
        <v>189</v>
      </c>
      <c r="C167" s="77"/>
      <c r="D167" s="77"/>
      <c r="E167" s="54"/>
      <c r="F167" s="67">
        <v>150</v>
      </c>
      <c r="G167" s="68"/>
      <c r="H167" s="68"/>
      <c r="I167" s="68"/>
      <c r="J167" s="69"/>
    </row>
    <row r="168" spans="1:10" ht="36" customHeight="1" thickBot="1" x14ac:dyDescent="0.3">
      <c r="A168" s="7"/>
      <c r="B168" s="18" t="s">
        <v>190</v>
      </c>
      <c r="C168" s="19"/>
      <c r="D168" s="19"/>
      <c r="E168" s="20"/>
      <c r="F168" s="218"/>
      <c r="G168" s="219"/>
      <c r="H168" s="219"/>
      <c r="I168" s="219"/>
      <c r="J168" s="220"/>
    </row>
    <row r="169" spans="1:10" ht="36" customHeight="1" x14ac:dyDescent="0.25">
      <c r="A169" s="7" t="s">
        <v>111</v>
      </c>
      <c r="B169" s="76" t="s">
        <v>244</v>
      </c>
      <c r="C169" s="77"/>
      <c r="D169" s="77"/>
      <c r="E169" s="54"/>
      <c r="F169" s="67">
        <v>31140</v>
      </c>
      <c r="G169" s="68"/>
      <c r="H169" s="68"/>
      <c r="I169" s="68"/>
      <c r="J169" s="69"/>
    </row>
    <row r="170" spans="1:10" ht="36" customHeight="1" x14ac:dyDescent="0.25">
      <c r="A170" s="7" t="s">
        <v>111</v>
      </c>
      <c r="B170" s="76" t="s">
        <v>261</v>
      </c>
      <c r="C170" s="77"/>
      <c r="D170" s="77"/>
      <c r="E170" s="54"/>
      <c r="F170" s="67">
        <v>32940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262</v>
      </c>
      <c r="C171" s="77"/>
      <c r="D171" s="77"/>
      <c r="E171" s="54"/>
      <c r="F171" s="67">
        <v>43920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263</v>
      </c>
      <c r="C172" s="77"/>
      <c r="D172" s="77"/>
      <c r="E172" s="54"/>
      <c r="F172" s="67">
        <v>46800</v>
      </c>
      <c r="G172" s="68"/>
      <c r="H172" s="68"/>
      <c r="I172" s="68"/>
      <c r="J172" s="69"/>
    </row>
    <row r="173" spans="1:10" ht="36" customHeight="1" thickBot="1" x14ac:dyDescent="0.3">
      <c r="A173" s="7"/>
      <c r="B173" s="76" t="s">
        <v>197</v>
      </c>
      <c r="C173" s="77"/>
      <c r="D173" s="77"/>
      <c r="E173" s="54"/>
      <c r="F173" s="67">
        <v>32940</v>
      </c>
      <c r="G173" s="68"/>
      <c r="H173" s="68"/>
      <c r="I173" s="68"/>
      <c r="J173" s="69"/>
    </row>
    <row r="174" spans="1:10" ht="54" customHeight="1" thickBot="1" x14ac:dyDescent="0.3">
      <c r="A174" s="7"/>
      <c r="B174" s="18" t="s">
        <v>198</v>
      </c>
      <c r="C174" s="19"/>
      <c r="D174" s="19"/>
      <c r="E174" s="20"/>
      <c r="F174" s="110"/>
      <c r="G174" s="111"/>
      <c r="H174" s="111"/>
      <c r="I174" s="111"/>
      <c r="J174" s="112"/>
    </row>
    <row r="175" spans="1:10" ht="36" customHeight="1" x14ac:dyDescent="0.25">
      <c r="A175" s="7"/>
      <c r="B175" s="78" t="s">
        <v>199</v>
      </c>
      <c r="C175" s="79"/>
      <c r="D175" s="79"/>
      <c r="E175" s="36"/>
      <c r="F175" s="80">
        <v>45540</v>
      </c>
      <c r="G175" s="81"/>
      <c r="H175" s="81"/>
      <c r="I175" s="81"/>
      <c r="J175" s="82"/>
    </row>
    <row r="176" spans="1:10" ht="36" customHeight="1" x14ac:dyDescent="0.25">
      <c r="A176" s="7"/>
      <c r="B176" s="76" t="s">
        <v>200</v>
      </c>
      <c r="C176" s="77"/>
      <c r="D176" s="77"/>
      <c r="E176" s="54"/>
      <c r="F176" s="67">
        <v>92340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201</v>
      </c>
      <c r="C177" s="77"/>
      <c r="D177" s="77"/>
      <c r="E177" s="54"/>
      <c r="F177" s="67">
        <v>110340</v>
      </c>
      <c r="G177" s="68"/>
      <c r="H177" s="68"/>
      <c r="I177" s="68"/>
      <c r="J177" s="69"/>
    </row>
    <row r="178" spans="1:10" ht="36" customHeight="1" x14ac:dyDescent="0.25">
      <c r="A178" s="7"/>
      <c r="B178" s="76" t="s">
        <v>202</v>
      </c>
      <c r="C178" s="77"/>
      <c r="D178" s="77"/>
      <c r="E178" s="54"/>
      <c r="F178" s="67">
        <v>1080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203</v>
      </c>
      <c r="C179" s="77"/>
      <c r="D179" s="77"/>
      <c r="E179" s="54"/>
      <c r="F179" s="67">
        <v>63540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204</v>
      </c>
      <c r="C180" s="77"/>
      <c r="D180" s="77"/>
      <c r="E180" s="54"/>
      <c r="F180" s="67">
        <v>131940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205</v>
      </c>
      <c r="C181" s="77"/>
      <c r="D181" s="77"/>
      <c r="E181" s="54"/>
      <c r="F181" s="67">
        <v>158940</v>
      </c>
      <c r="G181" s="68"/>
      <c r="H181" s="68"/>
      <c r="I181" s="68"/>
      <c r="J181" s="69"/>
    </row>
    <row r="182" spans="1:10" ht="36" customHeight="1" thickBot="1" x14ac:dyDescent="0.3">
      <c r="A182" s="7"/>
      <c r="B182" s="76" t="s">
        <v>206</v>
      </c>
      <c r="C182" s="77"/>
      <c r="D182" s="77"/>
      <c r="E182" s="54"/>
      <c r="F182" s="67">
        <v>1800</v>
      </c>
      <c r="G182" s="68"/>
      <c r="H182" s="68"/>
      <c r="I182" s="68"/>
      <c r="J182" s="69"/>
    </row>
    <row r="183" spans="1:10" ht="36" customHeight="1" x14ac:dyDescent="0.25">
      <c r="A183" s="7"/>
      <c r="B183" s="251" t="s">
        <v>186</v>
      </c>
      <c r="C183" s="252"/>
      <c r="D183" s="252"/>
      <c r="E183" s="252"/>
      <c r="F183" s="252"/>
      <c r="G183" s="252"/>
      <c r="H183" s="252"/>
      <c r="I183" s="252"/>
      <c r="J183" s="253"/>
    </row>
    <row r="184" spans="1:10" ht="36" customHeight="1" thickBot="1" x14ac:dyDescent="0.3">
      <c r="A184" s="7"/>
      <c r="B184" s="318" t="s">
        <v>207</v>
      </c>
      <c r="C184" s="318"/>
      <c r="D184" s="318"/>
      <c r="E184" s="318"/>
      <c r="F184" s="263">
        <v>150</v>
      </c>
      <c r="G184" s="263"/>
      <c r="H184" s="263"/>
      <c r="I184" s="263"/>
      <c r="J184" s="264"/>
    </row>
    <row r="185" spans="1:10" ht="24" customHeight="1" thickBot="1" x14ac:dyDescent="0.3">
      <c r="A185" s="7"/>
      <c r="B185" s="27"/>
      <c r="C185" s="38"/>
      <c r="D185" s="38"/>
      <c r="E185" s="39"/>
      <c r="F185" s="40"/>
      <c r="G185" s="41"/>
      <c r="H185" s="41"/>
      <c r="I185" s="41"/>
      <c r="J185" s="42"/>
    </row>
    <row r="186" spans="1:10" ht="18" customHeight="1" x14ac:dyDescent="0.25">
      <c r="A186" s="7"/>
      <c r="B186" s="127"/>
      <c r="C186" s="128"/>
      <c r="D186" s="128"/>
      <c r="E186" s="128"/>
      <c r="F186" s="129"/>
      <c r="G186" s="129"/>
      <c r="H186" s="129"/>
      <c r="I186" s="129"/>
      <c r="J186" s="129"/>
    </row>
    <row r="187" spans="1:10" ht="67.5" customHeight="1" x14ac:dyDescent="0.25">
      <c r="A187" s="7"/>
      <c r="B187" s="130" t="s">
        <v>267</v>
      </c>
      <c r="C187" s="130"/>
      <c r="D187" s="130"/>
      <c r="E187" s="130"/>
      <c r="F187" s="130"/>
      <c r="G187" s="130"/>
      <c r="H187" s="130"/>
      <c r="I187" s="130"/>
      <c r="J187" s="130"/>
    </row>
    <row r="188" spans="1:10" ht="27" customHeight="1" x14ac:dyDescent="0.25">
      <c r="A188" s="7" t="s">
        <v>113</v>
      </c>
      <c r="B188" s="132" t="s">
        <v>210</v>
      </c>
      <c r="C188" s="132"/>
      <c r="D188" s="132"/>
      <c r="E188" s="132"/>
      <c r="F188" s="132"/>
      <c r="G188" s="132"/>
      <c r="H188" s="132"/>
      <c r="I188" s="132"/>
      <c r="J188" s="132"/>
    </row>
    <row r="189" spans="1:10" s="182" customFormat="1" ht="20.100000000000001" customHeight="1" x14ac:dyDescent="0.25">
      <c r="B189" s="395"/>
      <c r="F189" s="396"/>
      <c r="G189" s="396"/>
      <c r="H189" s="396"/>
      <c r="I189" s="396"/>
      <c r="J189" s="396"/>
    </row>
    <row r="190" spans="1:10" s="332" customFormat="1" ht="36" customHeight="1" thickBot="1" x14ac:dyDescent="0.3">
      <c r="B190" s="333" t="s">
        <v>268</v>
      </c>
      <c r="C190" s="333"/>
      <c r="D190" s="333"/>
      <c r="E190" s="333"/>
      <c r="F190" s="333"/>
      <c r="G190" s="333"/>
      <c r="H190" s="333"/>
      <c r="I190" s="333"/>
    </row>
    <row r="191" spans="1:10" s="135" customFormat="1" ht="36" customHeight="1" thickBot="1" x14ac:dyDescent="0.3">
      <c r="B191" s="334" t="s">
        <v>269</v>
      </c>
      <c r="C191" s="335"/>
      <c r="D191" s="335"/>
      <c r="E191" s="335"/>
      <c r="F191" s="335"/>
      <c r="G191" s="335"/>
      <c r="H191" s="335"/>
      <c r="I191" s="336"/>
    </row>
    <row r="192" spans="1:10" ht="54" customHeight="1" thickBot="1" x14ac:dyDescent="0.3">
      <c r="B192" s="337" t="s">
        <v>358</v>
      </c>
      <c r="C192" s="338"/>
      <c r="D192" s="339" t="s">
        <v>359</v>
      </c>
      <c r="E192" s="340"/>
      <c r="F192" s="341"/>
      <c r="G192" s="340" t="s">
        <v>360</v>
      </c>
      <c r="H192" s="340"/>
      <c r="I192" s="341"/>
      <c r="J192" s="9"/>
    </row>
    <row r="193" spans="1:10" ht="36" customHeight="1" x14ac:dyDescent="0.25">
      <c r="B193" s="342" t="s">
        <v>273</v>
      </c>
      <c r="C193" s="343"/>
      <c r="D193" s="344" t="s">
        <v>274</v>
      </c>
      <c r="E193" s="344"/>
      <c r="F193" s="344"/>
      <c r="G193" s="345">
        <v>2190</v>
      </c>
      <c r="H193" s="344"/>
      <c r="I193" s="346"/>
      <c r="J193" s="9"/>
    </row>
    <row r="194" spans="1:10" ht="36" customHeight="1" x14ac:dyDescent="0.25">
      <c r="B194" s="347" t="s">
        <v>275</v>
      </c>
      <c r="C194" s="348"/>
      <c r="D194" s="349"/>
      <c r="E194" s="349"/>
      <c r="F194" s="349"/>
      <c r="G194" s="350">
        <v>1590</v>
      </c>
      <c r="H194" s="349"/>
      <c r="I194" s="351"/>
      <c r="J194" s="9"/>
    </row>
    <row r="195" spans="1:10" ht="36" customHeight="1" x14ac:dyDescent="0.25">
      <c r="B195" s="347" t="s">
        <v>276</v>
      </c>
      <c r="C195" s="348"/>
      <c r="D195" s="349"/>
      <c r="E195" s="349"/>
      <c r="F195" s="349"/>
      <c r="G195" s="350">
        <v>1440</v>
      </c>
      <c r="H195" s="349"/>
      <c r="I195" s="351"/>
      <c r="J195" s="9"/>
    </row>
    <row r="196" spans="1:10" ht="54" customHeight="1" x14ac:dyDescent="0.25">
      <c r="B196" s="347" t="s">
        <v>277</v>
      </c>
      <c r="C196" s="348"/>
      <c r="D196" s="349"/>
      <c r="E196" s="349"/>
      <c r="F196" s="349"/>
      <c r="G196" s="350">
        <v>1290</v>
      </c>
      <c r="H196" s="349"/>
      <c r="I196" s="351"/>
      <c r="J196" s="9"/>
    </row>
    <row r="197" spans="1:10" ht="40.5" customHeight="1" x14ac:dyDescent="0.25">
      <c r="A197" s="7"/>
      <c r="B197" s="134" t="s">
        <v>211</v>
      </c>
      <c r="C197" s="134"/>
      <c r="D197" s="134"/>
      <c r="E197" s="134"/>
      <c r="F197" s="134"/>
      <c r="G197" s="134"/>
      <c r="H197" s="134"/>
      <c r="I197" s="134"/>
      <c r="J197" s="134"/>
    </row>
    <row r="198" spans="1:10" ht="23.25" x14ac:dyDescent="0.25">
      <c r="A198" s="355" t="s">
        <v>278</v>
      </c>
      <c r="B198" s="355"/>
      <c r="C198" s="355"/>
      <c r="D198" s="355"/>
      <c r="E198" s="355"/>
      <c r="F198" s="355"/>
      <c r="G198" s="355"/>
      <c r="H198" s="355"/>
      <c r="I198" s="9"/>
      <c r="J198" s="9"/>
    </row>
    <row r="199" spans="1:10" ht="25.5" x14ac:dyDescent="0.35">
      <c r="A199" s="356" t="s">
        <v>279</v>
      </c>
      <c r="B199" s="356"/>
      <c r="C199" s="356"/>
      <c r="D199" s="356"/>
      <c r="E199" s="357" t="s">
        <v>280</v>
      </c>
      <c r="F199" s="358"/>
      <c r="G199" s="358"/>
      <c r="H199" s="9"/>
      <c r="I199" s="9"/>
      <c r="J199" s="9"/>
    </row>
    <row r="200" spans="1:10" ht="25.5" x14ac:dyDescent="0.35">
      <c r="A200" s="359" t="s">
        <v>281</v>
      </c>
      <c r="B200" s="359"/>
      <c r="C200" s="359"/>
      <c r="D200" s="359"/>
      <c r="E200" s="360">
        <v>1</v>
      </c>
      <c r="F200" s="358"/>
      <c r="G200" s="358"/>
      <c r="H200" s="9"/>
      <c r="I200" s="9"/>
      <c r="J200" s="9"/>
    </row>
    <row r="201" spans="1:10" ht="25.5" x14ac:dyDescent="0.35">
      <c r="A201" s="359">
        <v>2</v>
      </c>
      <c r="B201" s="359"/>
      <c r="C201" s="359"/>
      <c r="D201" s="359"/>
      <c r="E201" s="361">
        <v>1.1000000000000001</v>
      </c>
      <c r="F201" s="358"/>
      <c r="G201" s="358"/>
      <c r="H201" s="9"/>
      <c r="I201" s="9"/>
      <c r="J201" s="9"/>
    </row>
    <row r="202" spans="1:10" ht="25.5" x14ac:dyDescent="0.35">
      <c r="A202" s="359">
        <v>3</v>
      </c>
      <c r="B202" s="359"/>
      <c r="C202" s="359"/>
      <c r="D202" s="359"/>
      <c r="E202" s="361">
        <v>1.2</v>
      </c>
      <c r="F202" s="358"/>
      <c r="G202" s="358"/>
      <c r="H202" s="9"/>
      <c r="I202" s="9"/>
      <c r="J202" s="9"/>
    </row>
    <row r="203" spans="1:10" ht="25.5" x14ac:dyDescent="0.35">
      <c r="A203" s="359" t="s">
        <v>282</v>
      </c>
      <c r="B203" s="359"/>
      <c r="C203" s="359"/>
      <c r="D203" s="359"/>
      <c r="E203" s="361">
        <v>1.25</v>
      </c>
      <c r="F203" s="358"/>
      <c r="G203" s="358"/>
      <c r="H203" s="9"/>
      <c r="I203" s="9"/>
      <c r="J203" s="9"/>
    </row>
    <row r="204" spans="1:10" ht="25.5" x14ac:dyDescent="0.35">
      <c r="A204" s="359" t="s">
        <v>283</v>
      </c>
      <c r="B204" s="359"/>
      <c r="C204" s="359"/>
      <c r="D204" s="359"/>
      <c r="E204" s="361">
        <v>1.3</v>
      </c>
      <c r="F204" s="358"/>
      <c r="G204" s="358"/>
      <c r="H204" s="9"/>
      <c r="I204" s="9"/>
      <c r="J204" s="9"/>
    </row>
    <row r="205" spans="1:10" ht="25.5" x14ac:dyDescent="0.35">
      <c r="A205" s="359" t="s">
        <v>284</v>
      </c>
      <c r="B205" s="359"/>
      <c r="C205" s="359"/>
      <c r="D205" s="359"/>
      <c r="E205" s="361">
        <v>1.35</v>
      </c>
      <c r="F205" s="358"/>
      <c r="G205" s="358"/>
      <c r="H205" s="9"/>
      <c r="I205" s="9"/>
      <c r="J205" s="9"/>
    </row>
    <row r="206" spans="1:10" ht="25.5" x14ac:dyDescent="0.35">
      <c r="A206" s="359" t="s">
        <v>285</v>
      </c>
      <c r="B206" s="359"/>
      <c r="C206" s="359"/>
      <c r="D206" s="359"/>
      <c r="E206" s="361">
        <v>1.4</v>
      </c>
      <c r="F206" s="358"/>
      <c r="G206" s="358"/>
      <c r="H206" s="9"/>
      <c r="I206" s="9"/>
      <c r="J206" s="9"/>
    </row>
    <row r="207" spans="1:10" ht="25.5" x14ac:dyDescent="0.35">
      <c r="A207" s="359" t="s">
        <v>286</v>
      </c>
      <c r="B207" s="359"/>
      <c r="C207" s="359"/>
      <c r="D207" s="359"/>
      <c r="E207" s="361">
        <v>1.45</v>
      </c>
      <c r="F207" s="358"/>
      <c r="G207" s="358"/>
      <c r="H207" s="9"/>
      <c r="I207" s="9"/>
      <c r="J207" s="9"/>
    </row>
    <row r="208" spans="1:10" ht="25.5" x14ac:dyDescent="0.35">
      <c r="A208" s="359" t="s">
        <v>287</v>
      </c>
      <c r="B208" s="359"/>
      <c r="C208" s="359"/>
      <c r="D208" s="359"/>
      <c r="E208" s="361">
        <v>1.5</v>
      </c>
      <c r="F208" s="358"/>
      <c r="G208" s="358"/>
      <c r="H208" s="9"/>
      <c r="I208" s="9"/>
      <c r="J208" s="9"/>
    </row>
    <row r="209" spans="1:10" ht="25.5" x14ac:dyDescent="0.35">
      <c r="A209" s="359" t="s">
        <v>288</v>
      </c>
      <c r="B209" s="359"/>
      <c r="C209" s="359"/>
      <c r="D209" s="359"/>
      <c r="E209" s="361">
        <v>2</v>
      </c>
      <c r="F209" s="358"/>
      <c r="G209" s="358"/>
      <c r="H209" s="9"/>
      <c r="I209" s="9"/>
      <c r="J209" s="9"/>
    </row>
    <row r="210" spans="1:10" ht="53.25" customHeight="1" x14ac:dyDescent="0.25">
      <c r="A210" s="362" t="s">
        <v>289</v>
      </c>
      <c r="B210" s="362"/>
      <c r="C210" s="362"/>
      <c r="D210" s="362"/>
      <c r="E210" s="362"/>
      <c r="F210" s="362"/>
      <c r="G210" s="362"/>
      <c r="H210" s="362"/>
      <c r="I210" s="9"/>
      <c r="J210" s="9"/>
    </row>
  </sheetData>
  <sheetProtection selectLockedCells="1" selectUnlockedCells="1"/>
  <mergeCells count="385">
    <mergeCell ref="A209:D209"/>
    <mergeCell ref="A210:H210"/>
    <mergeCell ref="A203:D203"/>
    <mergeCell ref="A204:D204"/>
    <mergeCell ref="A205:D205"/>
    <mergeCell ref="A206:D206"/>
    <mergeCell ref="A207:D207"/>
    <mergeCell ref="A208:D208"/>
    <mergeCell ref="B197:J197"/>
    <mergeCell ref="A198:H198"/>
    <mergeCell ref="A199:D199"/>
    <mergeCell ref="A200:D200"/>
    <mergeCell ref="A201:D201"/>
    <mergeCell ref="A202:D202"/>
    <mergeCell ref="B193:C193"/>
    <mergeCell ref="D193:F196"/>
    <mergeCell ref="G193:I193"/>
    <mergeCell ref="B194:C194"/>
    <mergeCell ref="G194:I194"/>
    <mergeCell ref="B195:C195"/>
    <mergeCell ref="G195:I195"/>
    <mergeCell ref="B196:C196"/>
    <mergeCell ref="G196:I196"/>
    <mergeCell ref="B188:J188"/>
    <mergeCell ref="B190:I190"/>
    <mergeCell ref="B191:I191"/>
    <mergeCell ref="B192:C192"/>
    <mergeCell ref="D192:F192"/>
    <mergeCell ref="G192:I192"/>
    <mergeCell ref="B183:J183"/>
    <mergeCell ref="B184:E184"/>
    <mergeCell ref="F184:J184"/>
    <mergeCell ref="B185:E185"/>
    <mergeCell ref="F185:J185"/>
    <mergeCell ref="B187:J187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4:J164"/>
    <mergeCell ref="B165:E165"/>
    <mergeCell ref="F165:J165"/>
    <mergeCell ref="B166:E166"/>
    <mergeCell ref="F166:J166"/>
    <mergeCell ref="B167:E167"/>
    <mergeCell ref="F167:J167"/>
    <mergeCell ref="B160:E160"/>
    <mergeCell ref="F160:J160"/>
    <mergeCell ref="B161:J161"/>
    <mergeCell ref="B162:E162"/>
    <mergeCell ref="F162:J162"/>
    <mergeCell ref="F163:J163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zoomScale="65" zoomScaleNormal="60" zoomScaleSheetLayoutView="65" workbookViewId="0">
      <pane ySplit="4" topLeftCell="A38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361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106272</v>
      </c>
      <c r="G8" s="33">
        <f>H8*1.1</f>
        <v>97416.000000000015</v>
      </c>
      <c r="H8" s="33">
        <v>88560</v>
      </c>
      <c r="I8" s="33">
        <f>H8*0.75</f>
        <v>66420</v>
      </c>
      <c r="J8" s="33">
        <f>H8*0.5</f>
        <v>44280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148780.79999999999</v>
      </c>
      <c r="G9" s="37">
        <f>H9*1.1</f>
        <v>136382.40000000002</v>
      </c>
      <c r="H9" s="37">
        <v>123984</v>
      </c>
      <c r="I9" s="37">
        <f>H9*0.75</f>
        <v>92988</v>
      </c>
      <c r="J9" s="37">
        <f>H9*0.5</f>
        <v>61992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123552</v>
      </c>
      <c r="G11" s="33">
        <f>H11*1.1</f>
        <v>113256.00000000001</v>
      </c>
      <c r="H11" s="33">
        <v>102960</v>
      </c>
      <c r="I11" s="33">
        <f>H11*0.75</f>
        <v>77220</v>
      </c>
      <c r="J11" s="33">
        <f>H11*0.5</f>
        <v>51480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172972.79999999999</v>
      </c>
      <c r="G12" s="37">
        <f>H12*1.1</f>
        <v>158558.40000000002</v>
      </c>
      <c r="H12" s="37">
        <v>144144</v>
      </c>
      <c r="I12" s="37">
        <f>H12*0.75</f>
        <v>108108</v>
      </c>
      <c r="J12" s="37">
        <f>H12*0.5</f>
        <v>72072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18720 до 374400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37440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56160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112320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131040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149760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168480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224640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262080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299520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318240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336960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355680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"&amp;MIN(F54,F58:J59,H92,F60:F71)&amp;" до "&amp;MAX(F54,F58:J59,H92,F60:F71)</f>
        <v>Цена от 6120 до 191520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50400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5040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61200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64800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77760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129600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6120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25920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115200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43200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60120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86400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60480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141120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108864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181440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161280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51840</v>
      </c>
      <c r="G92" s="225">
        <f>H92*1.1</f>
        <v>47520.000000000007</v>
      </c>
      <c r="H92" s="225">
        <v>43200</v>
      </c>
      <c r="I92" s="225">
        <f>H92*0.75</f>
        <v>32400</v>
      </c>
      <c r="J92" s="226">
        <f>H92*0.5</f>
        <v>21600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261</v>
      </c>
      <c r="C94" s="77"/>
      <c r="D94" s="77"/>
      <c r="E94" s="54"/>
      <c r="F94" s="80">
        <v>60480</v>
      </c>
      <c r="G94" s="81"/>
      <c r="H94" s="81"/>
      <c r="I94" s="81"/>
      <c r="J94" s="82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57600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72576</v>
      </c>
      <c r="G96" s="225">
        <f>H96*1.1</f>
        <v>66528</v>
      </c>
      <c r="H96" s="225">
        <v>60480</v>
      </c>
      <c r="I96" s="225">
        <f>H96*0.75</f>
        <v>45360</v>
      </c>
      <c r="J96" s="226">
        <f>H96*0.5</f>
        <v>30240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263</v>
      </c>
      <c r="C98" s="77"/>
      <c r="D98" s="77"/>
      <c r="E98" s="54"/>
      <c r="F98" s="67">
        <v>84960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80640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108864</v>
      </c>
      <c r="G100" s="117">
        <f>H100*1.1</f>
        <v>99792.000000000015</v>
      </c>
      <c r="H100" s="117">
        <v>90720</v>
      </c>
      <c r="I100" s="117">
        <f>H100*0.75</f>
        <v>68040</v>
      </c>
      <c r="J100" s="117">
        <f>H100*0.5</f>
        <v>45360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102240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204480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255600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3600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153360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306720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383760</v>
      </c>
      <c r="G108" s="68"/>
      <c r="H108" s="68"/>
      <c r="I108" s="68"/>
      <c r="J108" s="69"/>
    </row>
    <row r="109" spans="1:10" ht="36" customHeight="1" thickBot="1" x14ac:dyDescent="0.3">
      <c r="A109" s="7"/>
      <c r="B109" s="118" t="s">
        <v>206</v>
      </c>
      <c r="C109" s="119"/>
      <c r="D109" s="119"/>
      <c r="E109" s="120"/>
      <c r="F109" s="121">
        <v>5040</v>
      </c>
      <c r="G109" s="122"/>
      <c r="H109" s="122"/>
      <c r="I109" s="122"/>
      <c r="J109" s="123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318" t="s">
        <v>207</v>
      </c>
      <c r="C111" s="318"/>
      <c r="D111" s="318"/>
      <c r="E111" s="318"/>
      <c r="F111" s="263">
        <v>90</v>
      </c>
      <c r="G111" s="263"/>
      <c r="H111" s="263"/>
      <c r="I111" s="263"/>
      <c r="J111" s="264"/>
    </row>
    <row r="112" spans="1:10" ht="24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18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67.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0.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7" customHeight="1" x14ac:dyDescent="0.25">
      <c r="A116" s="7" t="s">
        <v>113</v>
      </c>
      <c r="B116" s="132" t="s">
        <v>210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0.5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18" customHeight="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79848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19080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10800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10800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27360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15120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27360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15120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19872</v>
      </c>
      <c r="G92" s="225">
        <f>H92*1.1</f>
        <v>18216</v>
      </c>
      <c r="H92" s="225">
        <v>16560</v>
      </c>
      <c r="I92" s="225">
        <f>H92*0.75</f>
        <v>12420</v>
      </c>
      <c r="J92" s="226">
        <f>H92*0.5</f>
        <v>8280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28512</v>
      </c>
      <c r="G95" s="225">
        <f>H95*1.1</f>
        <v>26136.000000000004</v>
      </c>
      <c r="H95" s="225">
        <v>23760</v>
      </c>
      <c r="I95" s="225">
        <f>H95*0.75</f>
        <v>17820</v>
      </c>
      <c r="J95" s="226">
        <f>H95*0.5</f>
        <v>11880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25200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63000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37800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75600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94680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74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54720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2520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15120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18000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23400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15840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19008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18000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16560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54720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25200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22320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26784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25200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77040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13824</v>
      </c>
      <c r="G92" s="225">
        <f>H92*1.1</f>
        <v>12672.000000000002</v>
      </c>
      <c r="H92" s="225">
        <v>11520</v>
      </c>
      <c r="I92" s="225">
        <f>H92*0.75</f>
        <v>8640</v>
      </c>
      <c r="J92" s="226">
        <f>H92*0.5</f>
        <v>5760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10800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19872</v>
      </c>
      <c r="G95" s="225">
        <f>H95*1.1</f>
        <v>18216</v>
      </c>
      <c r="H95" s="225">
        <v>16560</v>
      </c>
      <c r="I95" s="225">
        <f>H95*0.75</f>
        <v>12420</v>
      </c>
      <c r="J95" s="226">
        <f>H95*0.5</f>
        <v>8280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25200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13824</v>
      </c>
      <c r="G98" s="117">
        <f>H98*1.1</f>
        <v>12672.000000000002</v>
      </c>
      <c r="H98" s="117">
        <v>11520</v>
      </c>
      <c r="I98" s="117">
        <f>H98*0.75</f>
        <v>8640</v>
      </c>
      <c r="J98" s="117">
        <f>H98*0.5</f>
        <v>5760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23760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59400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71280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89280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67.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0.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7" customHeight="1" x14ac:dyDescent="0.25">
      <c r="A114" s="7" t="s">
        <v>113</v>
      </c>
      <c r="B114" s="132" t="s">
        <v>210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0.5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18" customHeight="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45360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22104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2210.3999999999996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5526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29916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19836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44784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35424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42508.800000000003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17352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40356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44784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19260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45360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12420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4608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33030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42480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28080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63360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24480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56880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63360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18273.599999999999</v>
      </c>
      <c r="G92" s="225">
        <f>H92*1.1</f>
        <v>16750.800000000003</v>
      </c>
      <c r="H92" s="225">
        <v>15228</v>
      </c>
      <c r="I92" s="225">
        <f>H92*0.75</f>
        <v>11421</v>
      </c>
      <c r="J92" s="226">
        <f>H92*0.5</f>
        <v>7614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25920</v>
      </c>
      <c r="G95" s="225">
        <f>H95*1.1</f>
        <v>23760.000000000004</v>
      </c>
      <c r="H95" s="225">
        <v>21600</v>
      </c>
      <c r="I95" s="225">
        <f>H95*0.75</f>
        <v>16200</v>
      </c>
      <c r="J95" s="226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11340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15588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31176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38952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23364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46728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58500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52"/>
      <c r="G9" s="152"/>
      <c r="H9" s="152"/>
      <c r="I9" s="152"/>
      <c r="J9" s="153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52"/>
      <c r="G12" s="152"/>
      <c r="H12" s="152"/>
      <c r="I12" s="152"/>
      <c r="J12" s="153"/>
    </row>
    <row r="13" spans="1:10" ht="23.25" x14ac:dyDescent="0.25">
      <c r="A13" s="7" t="s">
        <v>111</v>
      </c>
      <c r="B13" s="30" t="s">
        <v>117</v>
      </c>
      <c r="C13" s="176"/>
      <c r="D13" s="176"/>
      <c r="E13" s="177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15" t="s">
        <v>118</v>
      </c>
      <c r="C14" s="216"/>
      <c r="D14" s="216"/>
      <c r="E14" s="217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52"/>
      <c r="G15" s="152"/>
      <c r="H15" s="152"/>
      <c r="I15" s="152"/>
      <c r="J15" s="153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54" customHeight="1" thickBot="1" x14ac:dyDescent="0.3">
      <c r="A51" s="7"/>
      <c r="B51" s="203" t="s">
        <v>213</v>
      </c>
      <c r="C51" s="204"/>
      <c r="D51" s="204"/>
      <c r="E51" s="205"/>
      <c r="F51" s="218" t="str">
        <f>"Цена от "&amp;MIN(F53,F57:J58,H91,F59:J70)&amp;" до "&amp;MAX(F53,F57:J58,H91,F59:J70)</f>
        <v>Цена от 5688 до 60120</v>
      </c>
      <c r="G51" s="219"/>
      <c r="H51" s="219"/>
      <c r="I51" s="219"/>
      <c r="J51" s="220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15984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1598.3999999999999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3996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60120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10800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23400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27000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32400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18000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9000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23400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43200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5688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27612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168</v>
      </c>
      <c r="C68" s="96"/>
      <c r="D68" s="96"/>
      <c r="E68" s="97"/>
      <c r="F68" s="67">
        <v>21240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60120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14400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2160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36000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84240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15120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33120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45792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33120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84240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20160</v>
      </c>
      <c r="G84" s="68"/>
      <c r="H84" s="68"/>
      <c r="I84" s="68"/>
      <c r="J84" s="69"/>
    </row>
    <row r="85" spans="1:10" ht="36" customHeight="1" thickBot="1" x14ac:dyDescent="0.3">
      <c r="A85" s="7"/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7"/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4">
        <f>H91*1.2</f>
        <v>33134.400000000001</v>
      </c>
      <c r="G91" s="225">
        <f>H91*1.1</f>
        <v>30373.200000000001</v>
      </c>
      <c r="H91" s="225">
        <v>27612</v>
      </c>
      <c r="I91" s="225">
        <f>H91*0.75</f>
        <v>20709</v>
      </c>
      <c r="J91" s="226">
        <f>H91*0.5</f>
        <v>13806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15228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16380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4">
        <f>H94*1.2</f>
        <v>46656</v>
      </c>
      <c r="G94" s="225">
        <f>H94*1.1</f>
        <v>42768</v>
      </c>
      <c r="H94" s="225">
        <v>38880</v>
      </c>
      <c r="I94" s="225">
        <f>H94*0.75</f>
        <v>29160</v>
      </c>
      <c r="J94" s="226">
        <f>H94*0.5</f>
        <v>19440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21600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18000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16992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34344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42840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720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25488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51336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64440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1440</v>
      </c>
      <c r="G106" s="122"/>
      <c r="H106" s="122"/>
      <c r="I106" s="122"/>
      <c r="J106" s="123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318" t="s">
        <v>207</v>
      </c>
      <c r="C108" s="318"/>
      <c r="D108" s="318"/>
      <c r="E108" s="318"/>
      <c r="F108" s="263">
        <v>90</v>
      </c>
      <c r="G108" s="263"/>
      <c r="H108" s="263"/>
      <c r="I108" s="263"/>
      <c r="J108" s="264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3.25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56.25" customHeight="1" x14ac:dyDescent="0.25">
      <c r="A111" s="7"/>
      <c r="B111" s="130" t="s">
        <v>243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1.25" customHeight="1" x14ac:dyDescent="0.25">
      <c r="A112" s="7"/>
      <c r="B112" s="130" t="s">
        <v>209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1" x14ac:dyDescent="0.25">
      <c r="A113" s="7" t="s">
        <v>113</v>
      </c>
      <c r="B113" s="132" t="s">
        <v>247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42" customHeight="1" x14ac:dyDescent="0.25">
      <c r="A114" s="7"/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21" x14ac:dyDescent="0.25">
      <c r="A115" s="7"/>
    </row>
  </sheetData>
  <sheetProtection selectLockedCells="1" selectUnlockedCells="1"/>
  <mergeCells count="203">
    <mergeCell ref="B112:J112"/>
    <mergeCell ref="B113:J113"/>
    <mergeCell ref="B114:J114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F97:J97"/>
    <mergeCell ref="B90:E90"/>
    <mergeCell ref="F90:J90"/>
    <mergeCell ref="B91:E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3:E83"/>
    <mergeCell ref="F83:J83"/>
    <mergeCell ref="B84:E84"/>
    <mergeCell ref="F84:J84"/>
    <mergeCell ref="F85:J85"/>
    <mergeCell ref="B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54" customHeight="1" thickBot="1" x14ac:dyDescent="0.3">
      <c r="B52" s="203" t="s">
        <v>213</v>
      </c>
      <c r="C52" s="204"/>
      <c r="D52" s="204"/>
      <c r="E52" s="205"/>
      <c r="F52" s="218" t="str">
        <f>"Цена от "&amp;MIN(F54,F58:J59,H91,F60:J71)&amp;" до "&amp;MAX(F54,F58:J59,H91,F60:J71)</f>
        <v>Цена от 1512 до 38592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5040</v>
      </c>
      <c r="G54" s="68"/>
      <c r="H54" s="68"/>
      <c r="I54" s="68"/>
      <c r="J54" s="69"/>
    </row>
    <row r="55" spans="1:10" ht="36" customHeight="1" x14ac:dyDescent="0.25">
      <c r="B55" s="84" t="s">
        <v>155</v>
      </c>
      <c r="C55" s="85"/>
      <c r="D55" s="85"/>
      <c r="E55" s="86"/>
      <c r="F55" s="93">
        <v>504</v>
      </c>
      <c r="G55" s="94"/>
      <c r="H55" s="94"/>
      <c r="I55" s="94"/>
      <c r="J55" s="95"/>
    </row>
    <row r="56" spans="1:10" ht="36" customHeight="1" thickBot="1" x14ac:dyDescent="0.3">
      <c r="B56" s="84" t="s">
        <v>156</v>
      </c>
      <c r="C56" s="85"/>
      <c r="D56" s="85"/>
      <c r="E56" s="86"/>
      <c r="F56" s="93">
        <v>1260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13932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21780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29916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17460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20952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21780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22500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37548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6750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1512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7812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6732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38592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19476</v>
      </c>
      <c r="G71" s="68"/>
      <c r="H71" s="68"/>
      <c r="I71" s="68"/>
      <c r="J71" s="69"/>
    </row>
    <row r="72" spans="1:10" ht="36" customHeight="1" x14ac:dyDescent="0.25">
      <c r="B72" s="76" t="s">
        <v>171</v>
      </c>
      <c r="C72" s="77"/>
      <c r="D72" s="77"/>
      <c r="E72" s="54"/>
      <c r="F72" s="67">
        <v>1836</v>
      </c>
      <c r="G72" s="68"/>
      <c r="H72" s="68"/>
      <c r="I72" s="68"/>
      <c r="J72" s="69"/>
    </row>
    <row r="73" spans="1:10" ht="36" customHeight="1" x14ac:dyDescent="0.25">
      <c r="B73" s="76" t="s">
        <v>172</v>
      </c>
      <c r="C73" s="77"/>
      <c r="D73" s="77"/>
      <c r="E73" s="54"/>
      <c r="F73" s="67">
        <v>3150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20160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30960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42480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24480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29376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30960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31680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53280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54720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27360</v>
      </c>
      <c r="G84" s="68"/>
      <c r="H84" s="68"/>
      <c r="I84" s="68"/>
      <c r="J84" s="69"/>
    </row>
    <row r="85" spans="1:10" ht="36" customHeight="1" thickBot="1" x14ac:dyDescent="0.3"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4">
        <f>H91*1.2</f>
        <v>8942.4</v>
      </c>
      <c r="G91" s="225">
        <f>H91*1.1</f>
        <v>8197.2000000000007</v>
      </c>
      <c r="H91" s="225">
        <v>7452</v>
      </c>
      <c r="I91" s="225">
        <f>H91*0.75</f>
        <v>5589</v>
      </c>
      <c r="J91" s="226">
        <f>H91*0.5</f>
        <v>3726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5688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11340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4">
        <f>H94*1.2</f>
        <v>12960</v>
      </c>
      <c r="G94" s="225">
        <f>H94*1.1</f>
        <v>11880.000000000002</v>
      </c>
      <c r="H94" s="225">
        <v>10800</v>
      </c>
      <c r="I94" s="225">
        <f>H94*0.75</f>
        <v>8100</v>
      </c>
      <c r="J94" s="226">
        <f>H94*0.5</f>
        <v>5400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8640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16560</v>
      </c>
      <c r="G96" s="68"/>
      <c r="H96" s="68"/>
      <c r="I96" s="68"/>
      <c r="J96" s="69"/>
    </row>
    <row r="97" spans="1:10" ht="36" customHeight="1" thickBot="1" x14ac:dyDescent="0.3">
      <c r="B97" s="397"/>
      <c r="C97" s="128"/>
      <c r="D97" s="128"/>
      <c r="E97" s="398"/>
      <c r="F97" s="399"/>
      <c r="G97" s="400"/>
      <c r="H97" s="400"/>
      <c r="I97" s="400"/>
      <c r="J97" s="401"/>
    </row>
    <row r="98" spans="1:10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B99" s="78" t="s">
        <v>199</v>
      </c>
      <c r="C99" s="79"/>
      <c r="D99" s="79"/>
      <c r="E99" s="36"/>
      <c r="F99" s="80">
        <v>15588</v>
      </c>
      <c r="G99" s="81"/>
      <c r="H99" s="81"/>
      <c r="I99" s="81"/>
      <c r="J99" s="82"/>
    </row>
    <row r="100" spans="1:10" ht="36" customHeight="1" x14ac:dyDescent="0.25">
      <c r="B100" s="76" t="s">
        <v>200</v>
      </c>
      <c r="C100" s="77"/>
      <c r="D100" s="77"/>
      <c r="E100" s="54"/>
      <c r="F100" s="67">
        <v>31248</v>
      </c>
      <c r="G100" s="68"/>
      <c r="H100" s="68"/>
      <c r="I100" s="68"/>
      <c r="J100" s="69"/>
    </row>
    <row r="101" spans="1:10" ht="36" customHeight="1" x14ac:dyDescent="0.25">
      <c r="B101" s="76" t="s">
        <v>201</v>
      </c>
      <c r="C101" s="77"/>
      <c r="D101" s="77"/>
      <c r="E101" s="54"/>
      <c r="F101" s="67">
        <v>38952</v>
      </c>
      <c r="G101" s="68"/>
      <c r="H101" s="68"/>
      <c r="I101" s="68"/>
      <c r="J101" s="69"/>
    </row>
    <row r="102" spans="1:10" ht="36" customHeight="1" x14ac:dyDescent="0.25">
      <c r="B102" s="76" t="s">
        <v>202</v>
      </c>
      <c r="C102" s="77"/>
      <c r="D102" s="77"/>
      <c r="E102" s="54"/>
      <c r="F102" s="67">
        <v>540</v>
      </c>
      <c r="G102" s="68"/>
      <c r="H102" s="68"/>
      <c r="I102" s="68"/>
      <c r="J102" s="69"/>
    </row>
    <row r="103" spans="1:10" ht="36" customHeight="1" x14ac:dyDescent="0.25">
      <c r="B103" s="76" t="s">
        <v>203</v>
      </c>
      <c r="C103" s="77"/>
      <c r="D103" s="77"/>
      <c r="E103" s="54"/>
      <c r="F103" s="67">
        <v>23364</v>
      </c>
      <c r="G103" s="68"/>
      <c r="H103" s="68"/>
      <c r="I103" s="68"/>
      <c r="J103" s="69"/>
    </row>
    <row r="104" spans="1:10" ht="36" customHeight="1" x14ac:dyDescent="0.25">
      <c r="B104" s="76" t="s">
        <v>204</v>
      </c>
      <c r="C104" s="77"/>
      <c r="D104" s="77"/>
      <c r="E104" s="54"/>
      <c r="F104" s="67">
        <v>46728</v>
      </c>
      <c r="G104" s="68"/>
      <c r="H104" s="68"/>
      <c r="I104" s="68"/>
      <c r="J104" s="69"/>
    </row>
    <row r="105" spans="1:10" ht="36" customHeight="1" x14ac:dyDescent="0.25">
      <c r="B105" s="76" t="s">
        <v>205</v>
      </c>
      <c r="C105" s="77"/>
      <c r="D105" s="77"/>
      <c r="E105" s="54"/>
      <c r="F105" s="67">
        <v>58428</v>
      </c>
      <c r="G105" s="68"/>
      <c r="H105" s="68"/>
      <c r="I105" s="68"/>
      <c r="J105" s="69"/>
    </row>
    <row r="106" spans="1:10" ht="36" customHeight="1" thickBot="1" x14ac:dyDescent="0.3">
      <c r="B106" s="118" t="s">
        <v>206</v>
      </c>
      <c r="C106" s="119"/>
      <c r="D106" s="119"/>
      <c r="E106" s="120"/>
      <c r="F106" s="121">
        <v>720</v>
      </c>
      <c r="G106" s="122"/>
      <c r="H106" s="122"/>
      <c r="I106" s="122"/>
      <c r="J106" s="123"/>
    </row>
    <row r="107" spans="1:10" ht="36" customHeight="1" x14ac:dyDescent="0.25"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B108" s="318" t="s">
        <v>207</v>
      </c>
      <c r="C108" s="318"/>
      <c r="D108" s="318"/>
      <c r="E108" s="318"/>
      <c r="F108" s="263">
        <v>90</v>
      </c>
      <c r="G108" s="263"/>
      <c r="H108" s="263"/>
      <c r="I108" s="263"/>
      <c r="J108" s="264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67.5" customHeight="1" x14ac:dyDescent="0.25">
      <c r="B110" s="130" t="s">
        <v>246</v>
      </c>
      <c r="C110" s="130"/>
      <c r="D110" s="130"/>
      <c r="E110" s="130"/>
      <c r="F110" s="130"/>
      <c r="G110" s="130"/>
      <c r="H110" s="130"/>
      <c r="I110" s="130"/>
      <c r="J110" s="130"/>
    </row>
    <row r="111" spans="1:10" ht="40.5" customHeight="1" x14ac:dyDescent="0.25">
      <c r="B111" s="130" t="s">
        <v>209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27" customHeight="1" x14ac:dyDescent="0.25">
      <c r="A112" s="7" t="s">
        <v>113</v>
      </c>
      <c r="B112" s="132" t="s">
        <v>210</v>
      </c>
      <c r="C112" s="132"/>
      <c r="D112" s="132"/>
      <c r="E112" s="132"/>
      <c r="F112" s="132"/>
      <c r="G112" s="132"/>
      <c r="H112" s="132"/>
      <c r="I112" s="132"/>
      <c r="J112" s="132"/>
    </row>
    <row r="113" spans="2:10" ht="40.5" customHeight="1" x14ac:dyDescent="0.25">
      <c r="B113" s="134" t="s">
        <v>211</v>
      </c>
      <c r="C113" s="134"/>
      <c r="D113" s="134"/>
      <c r="E113" s="134"/>
      <c r="F113" s="134"/>
      <c r="G113" s="134"/>
      <c r="H113" s="134"/>
      <c r="I113" s="134"/>
      <c r="J113" s="134"/>
    </row>
    <row r="114" spans="2:10" ht="18" customHeight="1" x14ac:dyDescent="0.25"/>
  </sheetData>
  <sheetProtection selectLockedCells="1" selectUnlockedCells="1"/>
  <mergeCells count="205">
    <mergeCell ref="B109:E109"/>
    <mergeCell ref="F109:J109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8:E98"/>
    <mergeCell ref="F98:J98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14" activePane="bottomLeft" state="frozen"/>
      <selection activeCell="B11" sqref="B11:E11"/>
      <selection pane="bottomLeft" activeCell="B25" sqref="B25:E2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212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54" customHeight="1" thickBot="1" x14ac:dyDescent="0.3">
      <c r="A51" s="7"/>
      <c r="B51" s="203" t="s">
        <v>213</v>
      </c>
      <c r="C51" s="204"/>
      <c r="D51" s="204"/>
      <c r="E51" s="205"/>
      <c r="F51" s="218" t="str">
        <f>"Цена от "&amp;MIN(F53,F57:J58,H91,F59:J70)&amp;" до "&amp;MAX(F53,F57:J58,H91,F59:J70)</f>
        <v>Цена от 3168 до 94680</v>
      </c>
      <c r="G51" s="219"/>
      <c r="H51" s="219"/>
      <c r="I51" s="219"/>
      <c r="J51" s="220"/>
    </row>
    <row r="52" spans="1:10" ht="24" thickBot="1" x14ac:dyDescent="0.3">
      <c r="A52" s="7"/>
      <c r="B52" s="27"/>
      <c r="C52" s="38"/>
      <c r="D52" s="38"/>
      <c r="E52" s="39"/>
      <c r="F52" s="40"/>
      <c r="G52" s="41"/>
      <c r="H52" s="41"/>
      <c r="I52" s="41"/>
      <c r="J52" s="42"/>
    </row>
    <row r="53" spans="1:10" ht="36" customHeight="1" x14ac:dyDescent="0.25">
      <c r="A53" s="7"/>
      <c r="B53" s="76" t="s">
        <v>154</v>
      </c>
      <c r="C53" s="77"/>
      <c r="D53" s="77"/>
      <c r="E53" s="54"/>
      <c r="F53" s="67">
        <v>19872</v>
      </c>
      <c r="G53" s="68"/>
      <c r="H53" s="68"/>
      <c r="I53" s="68"/>
      <c r="J53" s="69"/>
    </row>
    <row r="54" spans="1:10" ht="36" customHeight="1" x14ac:dyDescent="0.25">
      <c r="A54" s="7"/>
      <c r="B54" s="84" t="s">
        <v>155</v>
      </c>
      <c r="C54" s="85"/>
      <c r="D54" s="85"/>
      <c r="E54" s="86"/>
      <c r="F54" s="93">
        <v>1987.1999999999998</v>
      </c>
      <c r="G54" s="94"/>
      <c r="H54" s="94"/>
      <c r="I54" s="94"/>
      <c r="J54" s="95"/>
    </row>
    <row r="55" spans="1:10" ht="36" customHeight="1" thickBot="1" x14ac:dyDescent="0.3">
      <c r="A55" s="7"/>
      <c r="B55" s="84" t="s">
        <v>156</v>
      </c>
      <c r="C55" s="85"/>
      <c r="D55" s="85"/>
      <c r="E55" s="86"/>
      <c r="F55" s="93">
        <v>4968</v>
      </c>
      <c r="G55" s="94"/>
      <c r="H55" s="94"/>
      <c r="I55" s="94"/>
      <c r="J55" s="95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 t="s">
        <v>111</v>
      </c>
      <c r="B57" s="78" t="s">
        <v>157</v>
      </c>
      <c r="C57" s="79"/>
      <c r="D57" s="79"/>
      <c r="E57" s="36"/>
      <c r="F57" s="80">
        <v>18900</v>
      </c>
      <c r="G57" s="81"/>
      <c r="H57" s="81"/>
      <c r="I57" s="81"/>
      <c r="J57" s="82"/>
    </row>
    <row r="58" spans="1:10" ht="36" customHeight="1" x14ac:dyDescent="0.25">
      <c r="A58" s="7" t="s">
        <v>111</v>
      </c>
      <c r="B58" s="52" t="s">
        <v>158</v>
      </c>
      <c r="C58" s="96"/>
      <c r="D58" s="96"/>
      <c r="E58" s="97"/>
      <c r="F58" s="67">
        <v>15840</v>
      </c>
      <c r="G58" s="68"/>
      <c r="H58" s="68"/>
      <c r="I58" s="68"/>
      <c r="J58" s="69"/>
    </row>
    <row r="59" spans="1:10" ht="36" customHeight="1" x14ac:dyDescent="0.25">
      <c r="A59" s="7" t="s">
        <v>111</v>
      </c>
      <c r="B59" s="76" t="s">
        <v>159</v>
      </c>
      <c r="C59" s="77"/>
      <c r="D59" s="77"/>
      <c r="E59" s="54"/>
      <c r="F59" s="67">
        <v>47160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160</v>
      </c>
      <c r="C60" s="77"/>
      <c r="D60" s="77"/>
      <c r="E60" s="54"/>
      <c r="F60" s="67">
        <v>44226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53071.199999999997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31680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31320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47340</v>
      </c>
      <c r="G64" s="68"/>
      <c r="H64" s="68"/>
      <c r="I64" s="68"/>
      <c r="J64" s="69"/>
    </row>
    <row r="65" spans="1:10" ht="36" customHeight="1" x14ac:dyDescent="0.25">
      <c r="A65" s="7"/>
      <c r="B65" s="76" t="s">
        <v>165</v>
      </c>
      <c r="C65" s="77"/>
      <c r="D65" s="77"/>
      <c r="E65" s="54"/>
      <c r="F65" s="67">
        <v>28800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8" t="s">
        <v>166</v>
      </c>
      <c r="C66" s="79"/>
      <c r="D66" s="79"/>
      <c r="E66" s="36"/>
      <c r="F66" s="67">
        <v>3168</v>
      </c>
      <c r="G66" s="68"/>
      <c r="H66" s="68"/>
      <c r="I66" s="68"/>
      <c r="J66" s="69"/>
    </row>
    <row r="67" spans="1:10" ht="36" customHeight="1" x14ac:dyDescent="0.25">
      <c r="A67" s="7"/>
      <c r="B67" s="52" t="s">
        <v>167</v>
      </c>
      <c r="C67" s="96"/>
      <c r="D67" s="96"/>
      <c r="E67" s="97"/>
      <c r="F67" s="67">
        <v>19332</v>
      </c>
      <c r="G67" s="68"/>
      <c r="H67" s="68"/>
      <c r="I67" s="68"/>
      <c r="J67" s="69"/>
    </row>
    <row r="68" spans="1:10" ht="36" customHeight="1" x14ac:dyDescent="0.25">
      <c r="B68" s="52" t="s">
        <v>168</v>
      </c>
      <c r="C68" s="96"/>
      <c r="D68" s="96"/>
      <c r="E68" s="97"/>
      <c r="F68" s="67">
        <v>16380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52" t="s">
        <v>169</v>
      </c>
      <c r="C69" s="96"/>
      <c r="D69" s="96"/>
      <c r="E69" s="97"/>
      <c r="F69" s="67">
        <v>94680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170</v>
      </c>
      <c r="C70" s="77"/>
      <c r="D70" s="77"/>
      <c r="E70" s="54"/>
      <c r="F70" s="67">
        <v>21240</v>
      </c>
      <c r="G70" s="68"/>
      <c r="H70" s="68"/>
      <c r="I70" s="68"/>
      <c r="J70" s="69"/>
    </row>
    <row r="71" spans="1:10" ht="36" customHeight="1" x14ac:dyDescent="0.25">
      <c r="A71" s="7"/>
      <c r="B71" s="76" t="s">
        <v>171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172</v>
      </c>
      <c r="C72" s="77"/>
      <c r="D72" s="77"/>
      <c r="E72" s="54"/>
      <c r="F72" s="67">
        <v>27000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3"/>
      <c r="F73" s="67">
        <v>30060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26640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22320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66240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61920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74304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44640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133200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30240</v>
      </c>
      <c r="G84" s="68"/>
      <c r="H84" s="68"/>
      <c r="I84" s="68"/>
      <c r="J84" s="69"/>
    </row>
    <row r="85" spans="1:10" ht="36" customHeight="1" thickBot="1" x14ac:dyDescent="0.3">
      <c r="A85" s="7"/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7"/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191</v>
      </c>
      <c r="C91" s="77"/>
      <c r="D91" s="77"/>
      <c r="E91" s="54"/>
      <c r="F91" s="224">
        <f>H91*1.2</f>
        <v>22896</v>
      </c>
      <c r="G91" s="225">
        <f>H91*1.1</f>
        <v>20988</v>
      </c>
      <c r="H91" s="225">
        <v>19080</v>
      </c>
      <c r="I91" s="225">
        <f>H91*0.75</f>
        <v>14310</v>
      </c>
      <c r="J91" s="226">
        <f>H91*0.5</f>
        <v>9540</v>
      </c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19080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19080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194</v>
      </c>
      <c r="C94" s="77"/>
      <c r="D94" s="77"/>
      <c r="E94" s="54"/>
      <c r="F94" s="224">
        <f>H94*1.2</f>
        <v>32832</v>
      </c>
      <c r="G94" s="225">
        <f>H94*1.1</f>
        <v>30096.000000000004</v>
      </c>
      <c r="H94" s="225">
        <v>27360</v>
      </c>
      <c r="I94" s="225">
        <f>H94*0.75</f>
        <v>20520</v>
      </c>
      <c r="J94" s="226">
        <f>H94*0.5</f>
        <v>13680</v>
      </c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27360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27360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197</v>
      </c>
      <c r="C97" s="77"/>
      <c r="D97" s="77"/>
      <c r="E97" s="54"/>
      <c r="F97" s="67">
        <v>11448</v>
      </c>
      <c r="G97" s="68"/>
      <c r="H97" s="68"/>
      <c r="I97" s="68"/>
      <c r="J97" s="69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15840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39600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1116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23760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47520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59400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1476</v>
      </c>
      <c r="G106" s="122"/>
      <c r="H106" s="122"/>
      <c r="I106" s="122"/>
      <c r="J106" s="123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318" t="s">
        <v>207</v>
      </c>
      <c r="C108" s="318"/>
      <c r="D108" s="318"/>
      <c r="E108" s="318"/>
      <c r="F108" s="263">
        <v>90</v>
      </c>
      <c r="G108" s="263"/>
      <c r="H108" s="263"/>
      <c r="I108" s="263"/>
      <c r="J108" s="264"/>
    </row>
    <row r="109" spans="1:10" ht="24" thickBot="1" x14ac:dyDescent="0.3">
      <c r="A109" s="7"/>
      <c r="B109" s="27"/>
      <c r="C109" s="28"/>
      <c r="D109" s="28"/>
      <c r="E109" s="29"/>
      <c r="F109" s="187"/>
      <c r="G109" s="249"/>
      <c r="H109" s="249"/>
      <c r="I109" s="249"/>
      <c r="J109" s="250"/>
    </row>
    <row r="110" spans="1:10" ht="23.25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56.25" customHeight="1" x14ac:dyDescent="0.25">
      <c r="A111" s="7"/>
      <c r="B111" s="130" t="s">
        <v>243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41.25" customHeight="1" x14ac:dyDescent="0.25">
      <c r="A112" s="7"/>
      <c r="B112" s="130" t="s">
        <v>209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21" x14ac:dyDescent="0.25">
      <c r="A113" s="7" t="s">
        <v>113</v>
      </c>
      <c r="B113" s="132" t="s">
        <v>247</v>
      </c>
      <c r="C113" s="132"/>
      <c r="D113" s="132"/>
      <c r="E113" s="132"/>
      <c r="F113" s="132"/>
      <c r="G113" s="132"/>
      <c r="H113" s="132"/>
      <c r="I113" s="132"/>
      <c r="J113" s="132"/>
    </row>
    <row r="114" spans="1:10" ht="42" customHeight="1" x14ac:dyDescent="0.25">
      <c r="A114" s="7"/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21" x14ac:dyDescent="0.25">
      <c r="A115" s="7"/>
    </row>
  </sheetData>
  <sheetProtection selectLockedCells="1" selectUnlockedCells="1"/>
  <mergeCells count="207">
    <mergeCell ref="B112:J112"/>
    <mergeCell ref="B113:J113"/>
    <mergeCell ref="B114:J114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1:E91"/>
    <mergeCell ref="B92:E92"/>
    <mergeCell ref="F92:J92"/>
    <mergeCell ref="B93:E93"/>
    <mergeCell ref="F93:J93"/>
    <mergeCell ref="B94:E94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79848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30960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43164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51796.799999999996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20700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42480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14184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12060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79848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38952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43920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72576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29520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46080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59760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112320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11059.199999999999</v>
      </c>
      <c r="G92" s="225">
        <f>H92*1.1</f>
        <v>10137.6</v>
      </c>
      <c r="H92" s="225">
        <v>9216</v>
      </c>
      <c r="I92" s="225">
        <f>H92*0.75</f>
        <v>6912</v>
      </c>
      <c r="J92" s="226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6048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3024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15552</v>
      </c>
      <c r="G95" s="225">
        <f>H95*1.1</f>
        <v>14256.000000000002</v>
      </c>
      <c r="H95" s="225">
        <v>12960</v>
      </c>
      <c r="I95" s="225">
        <f>H95*0.75</f>
        <v>9720</v>
      </c>
      <c r="J95" s="226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8640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14472</v>
      </c>
      <c r="G98" s="117">
        <f>H98*1.1</f>
        <v>13266.000000000002</v>
      </c>
      <c r="H98" s="117">
        <v>12060</v>
      </c>
      <c r="I98" s="117">
        <f>H98*0.75</f>
        <v>9045</v>
      </c>
      <c r="J98" s="117">
        <f>H98*0.5</f>
        <v>6030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14580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29016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36468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21960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43560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54504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720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B21" sqref="B21:E21"/>
    </sheetView>
  </sheetViews>
  <sheetFormatPr defaultColWidth="9.140625" defaultRowHeight="21" outlineLevelRow="1" x14ac:dyDescent="0.25"/>
  <cols>
    <col min="1" max="1" width="32" style="138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02"/>
    </row>
    <row r="2" spans="1:10" s="13" customFormat="1" ht="54" customHeight="1" x14ac:dyDescent="0.25">
      <c r="A2" s="139"/>
      <c r="B2" s="11"/>
      <c r="C2" s="11"/>
      <c r="D2" s="11"/>
      <c r="E2" s="12" t="s">
        <v>483</v>
      </c>
      <c r="F2" s="12"/>
      <c r="G2" s="12"/>
      <c r="H2" s="12"/>
      <c r="I2" s="12"/>
      <c r="J2" s="403"/>
    </row>
    <row r="3" spans="1:10" s="17" customFormat="1" ht="36" customHeight="1" x14ac:dyDescent="0.25">
      <c r="A3" s="138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40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B7" s="27"/>
      <c r="C7" s="38"/>
      <c r="D7" s="38"/>
      <c r="E7" s="39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138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8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138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54" customHeight="1" thickBot="1" x14ac:dyDescent="0.3">
      <c r="B52" s="165" t="s">
        <v>213</v>
      </c>
      <c r="C52" s="166"/>
      <c r="D52" s="166"/>
      <c r="E52" s="167"/>
      <c r="F52" s="218" t="str">
        <f>"Цена от "&amp;MIN(F54,F58:F71)&amp;" до "&amp;MAX(F54,F58:F71)</f>
        <v>Цена от 3024 до 62640</v>
      </c>
      <c r="G52" s="219"/>
      <c r="H52" s="219"/>
      <c r="I52" s="219"/>
      <c r="J52" s="220"/>
    </row>
    <row r="53" spans="1:10" ht="24" thickBot="1" x14ac:dyDescent="0.3"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B55" s="76" t="s">
        <v>155</v>
      </c>
      <c r="C55" s="77"/>
      <c r="D55" s="77"/>
      <c r="E55" s="54"/>
      <c r="F55" s="93">
        <v>2160</v>
      </c>
      <c r="G55" s="94"/>
      <c r="H55" s="94"/>
      <c r="I55" s="94"/>
      <c r="J55" s="95"/>
    </row>
    <row r="56" spans="1:10" ht="36" customHeight="1" thickBot="1" x14ac:dyDescent="0.3">
      <c r="B56" s="76" t="s">
        <v>156</v>
      </c>
      <c r="C56" s="77"/>
      <c r="D56" s="77"/>
      <c r="E56" s="54"/>
      <c r="F56" s="93">
        <v>5400</v>
      </c>
      <c r="G56" s="94"/>
      <c r="H56" s="94"/>
      <c r="I56" s="94"/>
      <c r="J56" s="95"/>
    </row>
    <row r="57" spans="1:10" ht="24" thickBot="1" x14ac:dyDescent="0.3"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138" t="s">
        <v>111</v>
      </c>
      <c r="B58" s="76" t="s">
        <v>157</v>
      </c>
      <c r="C58" s="77"/>
      <c r="D58" s="77"/>
      <c r="E58" s="54"/>
      <c r="F58" s="80">
        <v>13824</v>
      </c>
      <c r="G58" s="81"/>
      <c r="H58" s="81"/>
      <c r="I58" s="81"/>
      <c r="J58" s="82"/>
    </row>
    <row r="59" spans="1:10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30456</v>
      </c>
      <c r="G59" s="68"/>
      <c r="H59" s="68"/>
      <c r="I59" s="68"/>
      <c r="J59" s="69"/>
    </row>
    <row r="60" spans="1:10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4248</v>
      </c>
      <c r="G60" s="68"/>
      <c r="H60" s="68"/>
      <c r="I60" s="68"/>
      <c r="J60" s="69"/>
    </row>
    <row r="61" spans="1:10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27252</v>
      </c>
      <c r="G61" s="68"/>
      <c r="H61" s="68"/>
      <c r="I61" s="68"/>
      <c r="J61" s="69"/>
    </row>
    <row r="62" spans="1:10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32702.399999999998</v>
      </c>
      <c r="G62" s="68"/>
      <c r="H62" s="68"/>
      <c r="I62" s="68"/>
      <c r="J62" s="69"/>
    </row>
    <row r="63" spans="1:10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62640</v>
      </c>
      <c r="G64" s="68"/>
      <c r="H64" s="68"/>
      <c r="I64" s="68"/>
      <c r="J64" s="69"/>
    </row>
    <row r="65" spans="1:10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8496</v>
      </c>
      <c r="G65" s="68"/>
      <c r="H65" s="68"/>
      <c r="I65" s="68"/>
      <c r="J65" s="69"/>
    </row>
    <row r="66" spans="1:10" ht="36" customHeight="1" x14ac:dyDescent="0.25"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B68" s="52" t="s">
        <v>167</v>
      </c>
      <c r="C68" s="96"/>
      <c r="D68" s="96"/>
      <c r="E68" s="97"/>
      <c r="F68" s="67">
        <v>13104</v>
      </c>
      <c r="G68" s="68"/>
      <c r="H68" s="68"/>
      <c r="I68" s="68"/>
      <c r="J68" s="69"/>
    </row>
    <row r="69" spans="1:10" ht="36" customHeight="1" x14ac:dyDescent="0.25">
      <c r="A69" s="9"/>
      <c r="B69" s="52" t="s">
        <v>168</v>
      </c>
      <c r="C69" s="96"/>
      <c r="D69" s="96"/>
      <c r="E69" s="97"/>
      <c r="F69" s="67">
        <v>11340</v>
      </c>
      <c r="G69" s="68"/>
      <c r="H69" s="68"/>
      <c r="I69" s="68"/>
      <c r="J69" s="69"/>
    </row>
    <row r="70" spans="1:10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19836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3744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138" t="s">
        <v>113</v>
      </c>
      <c r="B76" s="76" t="s">
        <v>175</v>
      </c>
      <c r="C76" s="77"/>
      <c r="D76" s="77"/>
      <c r="E76" s="54"/>
      <c r="F76" s="67">
        <v>43200</v>
      </c>
      <c r="G76" s="68"/>
      <c r="H76" s="68"/>
      <c r="I76" s="68"/>
      <c r="J76" s="69"/>
    </row>
    <row r="77" spans="1:10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138" t="s">
        <v>113</v>
      </c>
      <c r="B79" s="84" t="s">
        <v>218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87840</v>
      </c>
      <c r="G81" s="68"/>
      <c r="H81" s="68"/>
      <c r="I81" s="68"/>
      <c r="J81" s="69"/>
    </row>
    <row r="82" spans="1:10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12240</v>
      </c>
      <c r="G82" s="68"/>
      <c r="H82" s="68"/>
      <c r="I82" s="68"/>
      <c r="J82" s="69"/>
    </row>
    <row r="83" spans="1:10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138" t="s">
        <v>113</v>
      </c>
      <c r="B85" s="76" t="s">
        <v>224</v>
      </c>
      <c r="C85" s="77"/>
      <c r="D85" s="77"/>
      <c r="E85" s="54"/>
      <c r="F85" s="67">
        <v>28080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138" t="s">
        <v>111</v>
      </c>
      <c r="B92" s="76" t="s">
        <v>244</v>
      </c>
      <c r="C92" s="77"/>
      <c r="D92" s="77"/>
      <c r="E92" s="54"/>
      <c r="F92" s="224">
        <f>H92*1.2</f>
        <v>10368</v>
      </c>
      <c r="G92" s="225">
        <f>H92*1.1</f>
        <v>9504</v>
      </c>
      <c r="H92" s="225">
        <v>8640</v>
      </c>
      <c r="I92" s="225">
        <f>H92*0.75</f>
        <v>6480</v>
      </c>
      <c r="J92" s="226">
        <f>H92*0.5</f>
        <v>4320</v>
      </c>
    </row>
    <row r="93" spans="1:10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35064</v>
      </c>
      <c r="G93" s="68"/>
      <c r="H93" s="68"/>
      <c r="I93" s="68"/>
      <c r="J93" s="69"/>
    </row>
    <row r="94" spans="1:10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138" t="s">
        <v>113</v>
      </c>
      <c r="B95" s="76" t="s">
        <v>226</v>
      </c>
      <c r="C95" s="77"/>
      <c r="D95" s="77"/>
      <c r="E95" s="54"/>
      <c r="F95" s="224">
        <f>H95*1.2</f>
        <v>14688</v>
      </c>
      <c r="G95" s="225">
        <f>H95*1.1</f>
        <v>13464.000000000002</v>
      </c>
      <c r="H95" s="225">
        <v>12240</v>
      </c>
      <c r="I95" s="225">
        <f>H95*0.75</f>
        <v>9180</v>
      </c>
      <c r="J95" s="226">
        <f>H95*0.5</f>
        <v>6120</v>
      </c>
    </row>
    <row r="96" spans="1:10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49680</v>
      </c>
      <c r="G96" s="68"/>
      <c r="H96" s="68"/>
      <c r="I96" s="68"/>
      <c r="J96" s="69"/>
    </row>
    <row r="97" spans="1:10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40435.199999999997</v>
      </c>
      <c r="G98" s="117">
        <f>H98*1.1</f>
        <v>37065.600000000006</v>
      </c>
      <c r="H98" s="117">
        <v>33696</v>
      </c>
      <c r="I98" s="117">
        <f>H98*0.75</f>
        <v>25272</v>
      </c>
      <c r="J98" s="117">
        <f>H98*0.5</f>
        <v>16848</v>
      </c>
    </row>
    <row r="99" spans="1:10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B100" s="78" t="s">
        <v>199</v>
      </c>
      <c r="C100" s="79"/>
      <c r="D100" s="79"/>
      <c r="E100" s="36"/>
      <c r="F100" s="80">
        <v>35064</v>
      </c>
      <c r="G100" s="81"/>
      <c r="H100" s="81"/>
      <c r="I100" s="81"/>
      <c r="J100" s="82"/>
    </row>
    <row r="101" spans="1:10" ht="36" customHeight="1" x14ac:dyDescent="0.25">
      <c r="B101" s="76" t="s">
        <v>200</v>
      </c>
      <c r="C101" s="77"/>
      <c r="D101" s="77"/>
      <c r="E101" s="54"/>
      <c r="F101" s="67">
        <v>70092</v>
      </c>
      <c r="G101" s="68"/>
      <c r="H101" s="68"/>
      <c r="I101" s="68"/>
      <c r="J101" s="69"/>
    </row>
    <row r="102" spans="1:10" ht="36" customHeight="1" x14ac:dyDescent="0.25">
      <c r="B102" s="76" t="s">
        <v>201</v>
      </c>
      <c r="C102" s="77"/>
      <c r="D102" s="77"/>
      <c r="E102" s="54"/>
      <c r="F102" s="67">
        <v>87840</v>
      </c>
      <c r="G102" s="68"/>
      <c r="H102" s="68"/>
      <c r="I102" s="68"/>
      <c r="J102" s="69"/>
    </row>
    <row r="103" spans="1:10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B104" s="76" t="s">
        <v>203</v>
      </c>
      <c r="C104" s="77"/>
      <c r="D104" s="77"/>
      <c r="E104" s="54"/>
      <c r="F104" s="67">
        <v>52740</v>
      </c>
      <c r="G104" s="68"/>
      <c r="H104" s="68"/>
      <c r="I104" s="68"/>
      <c r="J104" s="69"/>
    </row>
    <row r="105" spans="1:10" ht="36" customHeight="1" x14ac:dyDescent="0.25">
      <c r="B105" s="76" t="s">
        <v>204</v>
      </c>
      <c r="C105" s="77"/>
      <c r="D105" s="77"/>
      <c r="E105" s="54"/>
      <c r="F105" s="67">
        <v>105120</v>
      </c>
      <c r="G105" s="68"/>
      <c r="H105" s="68"/>
      <c r="I105" s="68"/>
      <c r="J105" s="69"/>
    </row>
    <row r="106" spans="1:10" ht="36" customHeight="1" x14ac:dyDescent="0.25">
      <c r="B106" s="76" t="s">
        <v>205</v>
      </c>
      <c r="C106" s="77"/>
      <c r="D106" s="77"/>
      <c r="E106" s="54"/>
      <c r="F106" s="67">
        <v>131328</v>
      </c>
      <c r="G106" s="68"/>
      <c r="H106" s="68"/>
      <c r="I106" s="68"/>
      <c r="J106" s="69"/>
    </row>
    <row r="107" spans="1:10" ht="36" customHeight="1" thickBot="1" x14ac:dyDescent="0.3"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x14ac:dyDescent="0.25">
      <c r="A112" s="7" t="s">
        <v>113</v>
      </c>
      <c r="B112" s="132" t="s">
        <v>295</v>
      </c>
      <c r="C112" s="132"/>
      <c r="D112" s="132"/>
      <c r="E112" s="132"/>
      <c r="F112" s="132"/>
      <c r="G112" s="132"/>
      <c r="H112" s="132"/>
      <c r="I112" s="132"/>
      <c r="J112" s="133"/>
    </row>
    <row r="113" spans="1:10" ht="42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  <c r="J113" s="405"/>
    </row>
    <row r="114" spans="1:10" x14ac:dyDescent="0.25">
      <c r="A114" s="7"/>
    </row>
  </sheetData>
  <sheetProtection selectLockedCells="1" selectUnlockedCells="1"/>
  <mergeCells count="206">
    <mergeCell ref="B113:I113"/>
    <mergeCell ref="B108:J108"/>
    <mergeCell ref="B109:E109"/>
    <mergeCell ref="F109:J109"/>
    <mergeCell ref="B110:E110"/>
    <mergeCell ref="F110:J110"/>
    <mergeCell ref="B112:I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69033.599999999991</v>
      </c>
      <c r="G9" s="37">
        <f>H9*1.1</f>
        <v>63280.800000000003</v>
      </c>
      <c r="H9" s="37">
        <v>57528</v>
      </c>
      <c r="I9" s="37">
        <f>H9*0.75</f>
        <v>43146</v>
      </c>
      <c r="J9" s="37">
        <f>H9*0.5</f>
        <v>28764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80956.800000000003</v>
      </c>
      <c r="G12" s="37">
        <f>H12*1.1</f>
        <v>74210.400000000009</v>
      </c>
      <c r="H12" s="37">
        <v>67464</v>
      </c>
      <c r="I12" s="37">
        <f>H12*0.75</f>
        <v>50598</v>
      </c>
      <c r="J12" s="37">
        <f>H12*0.5</f>
        <v>33732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17280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3204 до 90000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21240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2124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5310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46728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12060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54504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65404.799999999996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12060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3204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23364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19476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66204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79992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7092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72090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65520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17280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76320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91584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112320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28036.799999999999</v>
      </c>
      <c r="G92" s="225">
        <f>H92*1.1</f>
        <v>25700.400000000001</v>
      </c>
      <c r="H92" s="225">
        <v>23364</v>
      </c>
      <c r="I92" s="225">
        <f>H92*0.75</f>
        <v>17523</v>
      </c>
      <c r="J92" s="226">
        <f>H92*0.5</f>
        <v>11682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20160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14184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39744</v>
      </c>
      <c r="G95" s="225">
        <f>H95*1.1</f>
        <v>36432</v>
      </c>
      <c r="H95" s="225">
        <v>33120</v>
      </c>
      <c r="I95" s="225">
        <f>H95*0.75</f>
        <v>24840</v>
      </c>
      <c r="J95" s="226">
        <f>H95*0.5</f>
        <v>16560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28800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18576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26928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53820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67248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40356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80712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100872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1.75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38" activePane="bottomLeft" state="frozen"/>
      <selection activeCell="B11" sqref="B11:E11"/>
      <selection pane="bottomLeft" activeCell="B43" sqref="B43:E4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54000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8640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864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12600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5760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12240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36720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10800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19800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36000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51840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21600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52" t="s">
        <v>182</v>
      </c>
      <c r="C83" s="96"/>
      <c r="D83" s="96"/>
      <c r="E83" s="97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50400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14256</v>
      </c>
      <c r="G92" s="225">
        <f>H92*1.1</f>
        <v>13068.000000000002</v>
      </c>
      <c r="H92" s="225">
        <v>11880</v>
      </c>
      <c r="I92" s="225">
        <f>H92*0.75</f>
        <v>8910</v>
      </c>
      <c r="J92" s="226">
        <f>H92*0.5</f>
        <v>5940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20736</v>
      </c>
      <c r="G95" s="225">
        <f>H95*1.1</f>
        <v>19008</v>
      </c>
      <c r="H95" s="225">
        <v>17280</v>
      </c>
      <c r="I95" s="225">
        <f>H95*0.75</f>
        <v>12960</v>
      </c>
      <c r="J95" s="226">
        <f>H95*0.5</f>
        <v>8640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11520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31104</v>
      </c>
      <c r="G98" s="117">
        <f>H98*1.1</f>
        <v>28512.000000000004</v>
      </c>
      <c r="H98" s="117">
        <v>25920</v>
      </c>
      <c r="I98" s="117">
        <f>H98*0.75</f>
        <v>19440</v>
      </c>
      <c r="J98" s="117">
        <f>H98*0.5</f>
        <v>12960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26280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52560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65880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39600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78840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98640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5" zoomScaleNormal="60" zoomScaleSheetLayoutView="65" workbookViewId="0">
      <pane ySplit="4" topLeftCell="A32" activePane="bottomLeft" state="frozen"/>
      <selection activeCell="B11" sqref="B11:E11"/>
      <selection pane="bottomLeft" activeCell="B28" sqref="B28:E28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66744</v>
      </c>
      <c r="G8" s="33">
        <f>H8*1.1</f>
        <v>61182.000000000007</v>
      </c>
      <c r="H8" s="33">
        <v>55620</v>
      </c>
      <c r="I8" s="33">
        <f>H8*0.75</f>
        <v>41715</v>
      </c>
      <c r="J8" s="33">
        <f>H8*0.5</f>
        <v>27810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93484.800000000003</v>
      </c>
      <c r="G9" s="37">
        <f>H9*1.1</f>
        <v>85694.400000000009</v>
      </c>
      <c r="H9" s="37">
        <v>77904</v>
      </c>
      <c r="I9" s="37">
        <f>H9*0.75</f>
        <v>58428</v>
      </c>
      <c r="J9" s="37">
        <f>H9*0.5</f>
        <v>38952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75384</v>
      </c>
      <c r="G11" s="33">
        <f>H11*1.1</f>
        <v>69102</v>
      </c>
      <c r="H11" s="33">
        <v>62820</v>
      </c>
      <c r="I11" s="33">
        <f>H11*0.75</f>
        <v>47115</v>
      </c>
      <c r="J11" s="33">
        <f>H11*0.5</f>
        <v>31410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105580.8</v>
      </c>
      <c r="G12" s="37">
        <f>H12*1.1</f>
        <v>96782.400000000009</v>
      </c>
      <c r="H12" s="37">
        <v>87984</v>
      </c>
      <c r="I12" s="37">
        <f>H12*0.75</f>
        <v>65988</v>
      </c>
      <c r="J12" s="37">
        <f>H12*0.5</f>
        <v>43992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144000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43200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4320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21600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43200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48600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76320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61200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73440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48600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91800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99360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144000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20160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16560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79200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27360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60480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68400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107280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85680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102816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68400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128880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139680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110880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38880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32832</v>
      </c>
      <c r="G92" s="225">
        <f>H92*1.1</f>
        <v>30096.000000000004</v>
      </c>
      <c r="H92" s="225">
        <v>27360</v>
      </c>
      <c r="I92" s="225">
        <f>H92*0.75</f>
        <v>20520</v>
      </c>
      <c r="J92" s="226">
        <f>H92*0.5</f>
        <v>13680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18720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261</v>
      </c>
      <c r="C94" s="77"/>
      <c r="D94" s="77"/>
      <c r="E94" s="54"/>
      <c r="F94" s="67">
        <v>21240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46656</v>
      </c>
      <c r="G96" s="225">
        <f>H96*1.1</f>
        <v>42768</v>
      </c>
      <c r="H96" s="225">
        <v>38880</v>
      </c>
      <c r="I96" s="225">
        <f>H96*0.75</f>
        <v>29160</v>
      </c>
      <c r="J96" s="226">
        <f>H96*0.5</f>
        <v>19440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26640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263</v>
      </c>
      <c r="C98" s="77"/>
      <c r="D98" s="77"/>
      <c r="E98" s="54"/>
      <c r="F98" s="67">
        <v>30240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50976</v>
      </c>
      <c r="G100" s="117">
        <f>H100*1.1</f>
        <v>46728.000000000007</v>
      </c>
      <c r="H100" s="117">
        <v>42480</v>
      </c>
      <c r="I100" s="117">
        <f>H100*0.75</f>
        <v>31860</v>
      </c>
      <c r="J100" s="117">
        <f>H100*0.5</f>
        <v>21240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60480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120960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151200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2160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90720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181440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226800</v>
      </c>
      <c r="G108" s="68"/>
      <c r="H108" s="68"/>
      <c r="I108" s="68"/>
      <c r="J108" s="69"/>
    </row>
    <row r="109" spans="1:10" ht="36" customHeight="1" thickBot="1" x14ac:dyDescent="0.3">
      <c r="A109" s="7"/>
      <c r="B109" s="118" t="s">
        <v>206</v>
      </c>
      <c r="C109" s="119"/>
      <c r="D109" s="119"/>
      <c r="E109" s="120"/>
      <c r="F109" s="121">
        <v>2880</v>
      </c>
      <c r="G109" s="122"/>
      <c r="H109" s="122"/>
      <c r="I109" s="122"/>
      <c r="J109" s="123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318" t="s">
        <v>207</v>
      </c>
      <c r="C111" s="318"/>
      <c r="D111" s="318"/>
      <c r="E111" s="318"/>
      <c r="F111" s="263">
        <v>90</v>
      </c>
      <c r="G111" s="263"/>
      <c r="H111" s="263"/>
      <c r="I111" s="263"/>
      <c r="J111" s="264"/>
    </row>
    <row r="112" spans="1:10" ht="24" customHeight="1" thickBot="1" x14ac:dyDescent="0.3">
      <c r="A112" s="7"/>
      <c r="B112" s="27"/>
      <c r="C112" s="38"/>
      <c r="D112" s="38"/>
      <c r="E112" s="39"/>
      <c r="F112" s="40"/>
      <c r="G112" s="41"/>
      <c r="H112" s="41"/>
      <c r="I112" s="41"/>
      <c r="J112" s="42"/>
    </row>
    <row r="113" spans="1:10" ht="23.25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56.2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1.2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1" x14ac:dyDescent="0.25">
      <c r="A116" s="7" t="s">
        <v>113</v>
      </c>
      <c r="B116" s="132" t="s">
        <v>247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2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2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0"/>
  <sheetViews>
    <sheetView view="pageBreakPreview" zoomScale="50" zoomScaleNormal="60" zoomScaleSheetLayoutView="50" workbookViewId="0">
      <pane ySplit="4" topLeftCell="A14" activePane="bottomLeft" state="frozen"/>
      <selection activeCell="B11" sqref="B11:E11"/>
      <selection pane="bottomLeft" activeCell="A20" sqref="A20:XFD20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67132.800000000003</v>
      </c>
      <c r="G9" s="33">
        <f>H9*1.1</f>
        <v>61538.400000000001</v>
      </c>
      <c r="H9" s="33">
        <v>55944</v>
      </c>
      <c r="I9" s="33">
        <f>H9*0.75</f>
        <v>41958</v>
      </c>
      <c r="J9" s="33">
        <f>H9*0.5</f>
        <v>27972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110851.2</v>
      </c>
      <c r="G10" s="37">
        <f>H10*1.1</f>
        <v>101613.6</v>
      </c>
      <c r="H10" s="37">
        <v>92376</v>
      </c>
      <c r="I10" s="37">
        <f>H10*0.75</f>
        <v>69282</v>
      </c>
      <c r="J10" s="37">
        <f>H10*0.5</f>
        <v>46188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77565.599999999991</v>
      </c>
      <c r="G12" s="33">
        <f>H12*1.1</f>
        <v>71101.8</v>
      </c>
      <c r="H12" s="33">
        <v>64638</v>
      </c>
      <c r="I12" s="33">
        <f>H12*0.75</f>
        <v>48478.5</v>
      </c>
      <c r="J12" s="33">
        <f>H12*0.5</f>
        <v>32319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128044.79999999999</v>
      </c>
      <c r="G13" s="37">
        <f>H13*1.1</f>
        <v>117374.40000000001</v>
      </c>
      <c r="H13" s="37">
        <v>106704</v>
      </c>
      <c r="I13" s="37">
        <f>H13*0.75</f>
        <v>80028</v>
      </c>
      <c r="J13" s="37">
        <f>H13*0.5</f>
        <v>53352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43">
        <v>13788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49">
        <v>23040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1134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13230 до 330750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291060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304290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317520</v>
      </c>
      <c r="G45" s="68"/>
      <c r="H45" s="68"/>
      <c r="I45" s="68"/>
      <c r="J45" s="69"/>
    </row>
    <row r="46" spans="1:10" ht="36" customHeight="1" outlineLevel="1" thickBot="1" x14ac:dyDescent="0.3">
      <c r="A46" s="7"/>
      <c r="B46" s="52" t="s">
        <v>237</v>
      </c>
      <c r="C46" s="53"/>
      <c r="D46" s="53"/>
      <c r="E46" s="54"/>
      <c r="F46" s="67">
        <v>330750</v>
      </c>
      <c r="G46" s="68"/>
      <c r="H46" s="68"/>
      <c r="I46" s="68"/>
      <c r="J46" s="69"/>
    </row>
    <row r="47" spans="1:10" ht="36" customHeight="1" thickBot="1" x14ac:dyDescent="0.3">
      <c r="A47" s="7"/>
      <c r="B47" s="70" t="s">
        <v>142</v>
      </c>
      <c r="C47" s="71"/>
      <c r="D47" s="71"/>
      <c r="E47" s="72"/>
      <c r="F47" s="73" t="str">
        <f>"Цена от "&amp;MIN(F48:F57)&amp;" до "&amp;MAX(F48:F57)</f>
        <v>Цена от 2340 до 56340</v>
      </c>
      <c r="G47" s="74"/>
      <c r="H47" s="74"/>
      <c r="I47" s="74"/>
      <c r="J47" s="75"/>
    </row>
    <row r="48" spans="1:10" ht="36" customHeight="1" x14ac:dyDescent="0.25">
      <c r="A48" s="7"/>
      <c r="B48" s="76" t="s">
        <v>143</v>
      </c>
      <c r="C48" s="77"/>
      <c r="D48" s="77"/>
      <c r="E48" s="54"/>
      <c r="F48" s="67">
        <v>8694</v>
      </c>
      <c r="G48" s="68"/>
      <c r="H48" s="68"/>
      <c r="I48" s="68"/>
      <c r="J48" s="69"/>
    </row>
    <row r="49" spans="1:10" ht="36" customHeight="1" x14ac:dyDescent="0.25">
      <c r="A49" s="7"/>
      <c r="B49" s="76" t="s">
        <v>212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A50" s="7"/>
      <c r="B50" s="78" t="s">
        <v>145</v>
      </c>
      <c r="C50" s="79"/>
      <c r="D50" s="79"/>
      <c r="E50" s="36"/>
      <c r="F50" s="80">
        <v>56340</v>
      </c>
      <c r="G50" s="81"/>
      <c r="H50" s="81"/>
      <c r="I50" s="81"/>
      <c r="J50" s="82"/>
    </row>
    <row r="51" spans="1:10" ht="36" customHeight="1" x14ac:dyDescent="0.25">
      <c r="A51" s="7"/>
      <c r="B51" s="76" t="s">
        <v>146</v>
      </c>
      <c r="C51" s="77"/>
      <c r="D51" s="77"/>
      <c r="E51" s="54"/>
      <c r="F51" s="67">
        <v>13140</v>
      </c>
      <c r="G51" s="68"/>
      <c r="H51" s="68"/>
      <c r="I51" s="68"/>
      <c r="J51" s="69"/>
    </row>
    <row r="52" spans="1:10" ht="36" customHeight="1" x14ac:dyDescent="0.25">
      <c r="A52" s="7"/>
      <c r="B52" s="76" t="s">
        <v>147</v>
      </c>
      <c r="C52" s="77"/>
      <c r="D52" s="77"/>
      <c r="E52" s="54"/>
      <c r="F52" s="67">
        <v>34740</v>
      </c>
      <c r="G52" s="68"/>
      <c r="H52" s="68"/>
      <c r="I52" s="68"/>
      <c r="J52" s="69"/>
    </row>
    <row r="53" spans="1:10" ht="36" customHeight="1" x14ac:dyDescent="0.25">
      <c r="A53" s="7"/>
      <c r="B53" s="76" t="s">
        <v>148</v>
      </c>
      <c r="C53" s="77"/>
      <c r="D53" s="77"/>
      <c r="E53" s="54"/>
      <c r="F53" s="67">
        <v>2340</v>
      </c>
      <c r="G53" s="68"/>
      <c r="H53" s="68"/>
      <c r="I53" s="68"/>
      <c r="J53" s="69"/>
    </row>
    <row r="54" spans="1:10" ht="36" customHeight="1" x14ac:dyDescent="0.25">
      <c r="A54" s="7"/>
      <c r="B54" s="76" t="s">
        <v>149</v>
      </c>
      <c r="C54" s="77"/>
      <c r="D54" s="77"/>
      <c r="E54" s="54"/>
      <c r="F54" s="67">
        <v>2340</v>
      </c>
      <c r="G54" s="68"/>
      <c r="H54" s="68"/>
      <c r="I54" s="68"/>
      <c r="J54" s="69"/>
    </row>
    <row r="55" spans="1:10" ht="36" customHeight="1" x14ac:dyDescent="0.25">
      <c r="A55" s="7"/>
      <c r="B55" s="76" t="s">
        <v>150</v>
      </c>
      <c r="C55" s="77"/>
      <c r="D55" s="77"/>
      <c r="E55" s="54"/>
      <c r="F55" s="67">
        <v>4680</v>
      </c>
      <c r="G55" s="68"/>
      <c r="H55" s="68"/>
      <c r="I55" s="68"/>
      <c r="J55" s="69"/>
    </row>
    <row r="56" spans="1:10" ht="36" customHeight="1" x14ac:dyDescent="0.25">
      <c r="A56" s="7"/>
      <c r="B56" s="76" t="s">
        <v>151</v>
      </c>
      <c r="C56" s="77"/>
      <c r="D56" s="77"/>
      <c r="E56" s="54"/>
      <c r="F56" s="67">
        <v>7020</v>
      </c>
      <c r="G56" s="68"/>
      <c r="H56" s="68"/>
      <c r="I56" s="68"/>
      <c r="J56" s="69"/>
    </row>
    <row r="57" spans="1:10" ht="36" customHeight="1" thickBot="1" x14ac:dyDescent="0.3">
      <c r="A57" s="7"/>
      <c r="B57" s="76" t="s">
        <v>152</v>
      </c>
      <c r="C57" s="77"/>
      <c r="D57" s="77"/>
      <c r="E57" s="54"/>
      <c r="F57" s="67">
        <v>41940</v>
      </c>
      <c r="G57" s="68"/>
      <c r="H57" s="68"/>
      <c r="I57" s="68"/>
      <c r="J57" s="69"/>
    </row>
    <row r="58" spans="1:10" ht="54" customHeight="1" thickBot="1" x14ac:dyDescent="0.3">
      <c r="A58" s="7"/>
      <c r="B58" s="165" t="s">
        <v>213</v>
      </c>
      <c r="C58" s="166"/>
      <c r="D58" s="166"/>
      <c r="E58" s="167"/>
      <c r="F58" s="101" t="str">
        <f>"Цена от "&amp;MIN(F60,F64:F77)&amp;" до "&amp;MAX(F60,F64:F77)</f>
        <v>Цена от 3240 до 787140</v>
      </c>
      <c r="G58" s="102"/>
      <c r="H58" s="102"/>
      <c r="I58" s="102"/>
      <c r="J58" s="103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/>
      <c r="B60" s="76" t="s">
        <v>154</v>
      </c>
      <c r="C60" s="77"/>
      <c r="D60" s="77"/>
      <c r="E60" s="54"/>
      <c r="F60" s="67">
        <v>79344</v>
      </c>
      <c r="G60" s="68"/>
      <c r="H60" s="68"/>
      <c r="I60" s="68"/>
      <c r="J60" s="69"/>
    </row>
    <row r="61" spans="1:10" ht="36" customHeight="1" x14ac:dyDescent="0.25">
      <c r="A61" s="7"/>
      <c r="B61" s="84" t="s">
        <v>155</v>
      </c>
      <c r="C61" s="85"/>
      <c r="D61" s="85"/>
      <c r="E61" s="86"/>
      <c r="F61" s="67">
        <v>7934.4</v>
      </c>
      <c r="G61" s="68"/>
      <c r="H61" s="68"/>
      <c r="I61" s="68"/>
      <c r="J61" s="69"/>
    </row>
    <row r="62" spans="1:10" ht="36" customHeight="1" thickBot="1" x14ac:dyDescent="0.3">
      <c r="A62" s="7"/>
      <c r="B62" s="84" t="s">
        <v>156</v>
      </c>
      <c r="C62" s="85"/>
      <c r="D62" s="85"/>
      <c r="E62" s="86"/>
      <c r="F62" s="67">
        <v>19836</v>
      </c>
      <c r="G62" s="68"/>
      <c r="H62" s="68"/>
      <c r="I62" s="68"/>
      <c r="J62" s="69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111</v>
      </c>
      <c r="B64" s="76" t="s">
        <v>157</v>
      </c>
      <c r="C64" s="77"/>
      <c r="D64" s="77"/>
      <c r="E64" s="54"/>
      <c r="F64" s="67">
        <v>81540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52" t="s">
        <v>158</v>
      </c>
      <c r="C65" s="96"/>
      <c r="D65" s="96"/>
      <c r="E65" s="97"/>
      <c r="F65" s="67">
        <v>31140</v>
      </c>
      <c r="G65" s="68"/>
      <c r="H65" s="68"/>
      <c r="I65" s="68"/>
      <c r="J65" s="69"/>
    </row>
    <row r="66" spans="1:10" ht="36" customHeight="1" x14ac:dyDescent="0.25">
      <c r="A66" s="7"/>
      <c r="B66" s="76" t="s">
        <v>260</v>
      </c>
      <c r="C66" s="77"/>
      <c r="D66" s="77"/>
      <c r="E66" s="54"/>
      <c r="F66" s="67">
        <v>787140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159</v>
      </c>
      <c r="C67" s="77"/>
      <c r="D67" s="77"/>
      <c r="E67" s="54"/>
      <c r="F67" s="67">
        <v>124740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160</v>
      </c>
      <c r="C68" s="77"/>
      <c r="D68" s="77"/>
      <c r="E68" s="54"/>
      <c r="F68" s="67">
        <v>52740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161</v>
      </c>
      <c r="C69" s="77"/>
      <c r="D69" s="77"/>
      <c r="E69" s="54"/>
      <c r="F69" s="67">
        <v>63288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162</v>
      </c>
      <c r="C70" s="77"/>
      <c r="D70" s="77"/>
      <c r="E70" s="54"/>
      <c r="F70" s="67">
        <v>43740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163</v>
      </c>
      <c r="C71" s="77"/>
      <c r="D71" s="77"/>
      <c r="E71" s="54"/>
      <c r="F71" s="67">
        <v>47340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164</v>
      </c>
      <c r="C72" s="77"/>
      <c r="D72" s="77"/>
      <c r="E72" s="54"/>
      <c r="F72" s="67">
        <v>151740</v>
      </c>
      <c r="G72" s="68"/>
      <c r="H72" s="68"/>
      <c r="I72" s="68"/>
      <c r="J72" s="69"/>
    </row>
    <row r="73" spans="1:10" ht="36" customHeight="1" x14ac:dyDescent="0.25">
      <c r="A73" s="7"/>
      <c r="B73" s="76" t="s">
        <v>165</v>
      </c>
      <c r="C73" s="77"/>
      <c r="D73" s="77"/>
      <c r="E73" s="54"/>
      <c r="F73" s="67">
        <v>58680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166</v>
      </c>
      <c r="C74" s="79"/>
      <c r="D74" s="79"/>
      <c r="E74" s="36"/>
      <c r="F74" s="67">
        <v>3240</v>
      </c>
      <c r="G74" s="68"/>
      <c r="H74" s="68"/>
      <c r="I74" s="68"/>
      <c r="J74" s="69"/>
    </row>
    <row r="75" spans="1:10" ht="36" customHeight="1" x14ac:dyDescent="0.25">
      <c r="A75" s="7"/>
      <c r="B75" s="76" t="s">
        <v>167</v>
      </c>
      <c r="C75" s="77"/>
      <c r="D75" s="77"/>
      <c r="E75" s="54"/>
      <c r="F75" s="67">
        <v>47340</v>
      </c>
      <c r="G75" s="68"/>
      <c r="H75" s="68"/>
      <c r="I75" s="68"/>
      <c r="J75" s="69"/>
    </row>
    <row r="76" spans="1:10" ht="36" customHeight="1" x14ac:dyDescent="0.25">
      <c r="B76" s="76" t="s">
        <v>168</v>
      </c>
      <c r="C76" s="77"/>
      <c r="D76" s="77"/>
      <c r="E76" s="54"/>
      <c r="F76" s="67">
        <v>40140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170</v>
      </c>
      <c r="C77" s="77"/>
      <c r="D77" s="77"/>
      <c r="E77" s="54"/>
      <c r="F77" s="67">
        <v>59940</v>
      </c>
      <c r="G77" s="68"/>
      <c r="H77" s="68"/>
      <c r="I77" s="68"/>
      <c r="J77" s="69"/>
    </row>
    <row r="78" spans="1:10" ht="36" customHeight="1" x14ac:dyDescent="0.25">
      <c r="A78" s="7"/>
      <c r="B78" s="76" t="s">
        <v>171</v>
      </c>
      <c r="C78" s="77"/>
      <c r="D78" s="77"/>
      <c r="E78" s="54"/>
      <c r="F78" s="67">
        <v>8694</v>
      </c>
      <c r="G78" s="68"/>
      <c r="H78" s="68"/>
      <c r="I78" s="68"/>
      <c r="J78" s="69"/>
    </row>
    <row r="79" spans="1:10" ht="36" customHeight="1" x14ac:dyDescent="0.25">
      <c r="A79" s="7"/>
      <c r="B79" s="76" t="s">
        <v>172</v>
      </c>
      <c r="C79" s="77"/>
      <c r="D79" s="77"/>
      <c r="E79" s="54"/>
      <c r="F79" s="67">
        <v>72000</v>
      </c>
      <c r="G79" s="68"/>
      <c r="H79" s="68"/>
      <c r="I79" s="68"/>
      <c r="J79" s="69"/>
    </row>
    <row r="80" spans="1:10" ht="36" customHeight="1" x14ac:dyDescent="0.25">
      <c r="A80" s="7"/>
      <c r="B80" s="76" t="s">
        <v>173</v>
      </c>
      <c r="C80" s="77"/>
      <c r="D80" s="77"/>
      <c r="E80" s="53"/>
      <c r="F80" s="67">
        <v>60030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174</v>
      </c>
      <c r="C81" s="77"/>
      <c r="D81" s="77"/>
      <c r="E81" s="54"/>
      <c r="F81" s="67">
        <v>134640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175</v>
      </c>
      <c r="C82" s="77"/>
      <c r="D82" s="77"/>
      <c r="E82" s="54"/>
      <c r="F82" s="67">
        <v>51840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176</v>
      </c>
      <c r="C83" s="77"/>
      <c r="D83" s="77"/>
      <c r="E83" s="54"/>
      <c r="F83" s="67">
        <v>205920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177</v>
      </c>
      <c r="C84" s="77"/>
      <c r="D84" s="77"/>
      <c r="E84" s="54"/>
      <c r="F84" s="67">
        <v>87120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84" t="s">
        <v>178</v>
      </c>
      <c r="C85" s="85"/>
      <c r="D85" s="85"/>
      <c r="E85" s="86"/>
      <c r="F85" s="67">
        <v>104544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179</v>
      </c>
      <c r="C86" s="77"/>
      <c r="D86" s="77"/>
      <c r="E86" s="54"/>
      <c r="F86" s="67">
        <v>72720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180</v>
      </c>
      <c r="C87" s="77"/>
      <c r="D87" s="77"/>
      <c r="E87" s="54"/>
      <c r="F87" s="67">
        <v>78480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181</v>
      </c>
      <c r="C88" s="77"/>
      <c r="D88" s="77"/>
      <c r="E88" s="54"/>
      <c r="F88" s="67">
        <v>250560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8" t="s">
        <v>182</v>
      </c>
      <c r="C89" s="79"/>
      <c r="D89" s="79"/>
      <c r="E89" s="36"/>
      <c r="F89" s="67">
        <v>5760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184</v>
      </c>
      <c r="C90" s="77"/>
      <c r="D90" s="77"/>
      <c r="E90" s="54"/>
      <c r="F90" s="67">
        <v>99360</v>
      </c>
      <c r="G90" s="68"/>
      <c r="H90" s="68"/>
      <c r="I90" s="68"/>
      <c r="J90" s="69"/>
    </row>
    <row r="91" spans="1:10" ht="22.5" customHeight="1" x14ac:dyDescent="0.25">
      <c r="A91" s="7" t="s">
        <v>111</v>
      </c>
      <c r="B91" s="104" t="s">
        <v>186</v>
      </c>
      <c r="C91" s="105"/>
      <c r="D91" s="105"/>
      <c r="E91" s="105"/>
      <c r="F91" s="105"/>
      <c r="G91" s="105"/>
      <c r="H91" s="105"/>
      <c r="I91" s="105"/>
      <c r="J91" s="106"/>
    </row>
    <row r="92" spans="1:10" ht="36" customHeight="1" thickBot="1" x14ac:dyDescent="0.3">
      <c r="A92" s="7"/>
      <c r="B92" s="52" t="s">
        <v>169</v>
      </c>
      <c r="C92" s="96"/>
      <c r="D92" s="96"/>
      <c r="E92" s="97"/>
      <c r="F92" s="67">
        <v>40</v>
      </c>
      <c r="G92" s="68"/>
      <c r="H92" s="68"/>
      <c r="I92" s="68"/>
      <c r="J92" s="69"/>
    </row>
    <row r="93" spans="1:10" ht="36" customHeight="1" thickBot="1" x14ac:dyDescent="0.3">
      <c r="A93" s="7"/>
      <c r="B93" s="98" t="s">
        <v>185</v>
      </c>
      <c r="C93" s="99"/>
      <c r="D93" s="99"/>
      <c r="E93" s="100"/>
      <c r="F93" s="101"/>
      <c r="G93" s="102"/>
      <c r="H93" s="102"/>
      <c r="I93" s="102"/>
      <c r="J93" s="103"/>
    </row>
    <row r="94" spans="1:10" ht="36" customHeight="1" thickBot="1" x14ac:dyDescent="0.3">
      <c r="A94" s="7"/>
      <c r="B94" s="171" t="s">
        <v>186</v>
      </c>
      <c r="C94" s="172"/>
      <c r="D94" s="172"/>
      <c r="E94" s="172"/>
      <c r="F94" s="172"/>
      <c r="G94" s="172"/>
      <c r="H94" s="172"/>
      <c r="I94" s="172"/>
      <c r="J94" s="173"/>
    </row>
    <row r="95" spans="1:10" ht="36" customHeight="1" x14ac:dyDescent="0.25">
      <c r="A95" s="7"/>
      <c r="B95" s="107" t="s">
        <v>187</v>
      </c>
      <c r="C95" s="108"/>
      <c r="D95" s="108"/>
      <c r="E95" s="109"/>
      <c r="F95" s="67">
        <v>60</v>
      </c>
      <c r="G95" s="68"/>
      <c r="H95" s="68"/>
      <c r="I95" s="68"/>
      <c r="J95" s="69"/>
    </row>
    <row r="96" spans="1:10" ht="36" customHeight="1" x14ac:dyDescent="0.25">
      <c r="A96" s="7"/>
      <c r="B96" s="76" t="s">
        <v>188</v>
      </c>
      <c r="C96" s="77"/>
      <c r="D96" s="77"/>
      <c r="E96" s="54"/>
      <c r="F96" s="67">
        <v>99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189</v>
      </c>
      <c r="C97" s="77"/>
      <c r="D97" s="77"/>
      <c r="E97" s="54"/>
      <c r="F97" s="67">
        <v>150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190</v>
      </c>
      <c r="C98" s="19"/>
      <c r="D98" s="19"/>
      <c r="E98" s="20"/>
      <c r="F98" s="218"/>
      <c r="G98" s="219"/>
      <c r="H98" s="219"/>
      <c r="I98" s="219"/>
      <c r="J98" s="220"/>
    </row>
    <row r="99" spans="1:10" ht="36" customHeight="1" x14ac:dyDescent="0.25">
      <c r="A99" s="7" t="s">
        <v>111</v>
      </c>
      <c r="B99" s="76" t="s">
        <v>244</v>
      </c>
      <c r="C99" s="77"/>
      <c r="D99" s="77"/>
      <c r="E99" s="54"/>
      <c r="F99" s="67">
        <v>36540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261</v>
      </c>
      <c r="C100" s="77"/>
      <c r="D100" s="77"/>
      <c r="E100" s="54"/>
      <c r="F100" s="67">
        <v>36540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194</v>
      </c>
      <c r="C101" s="77"/>
      <c r="D101" s="77"/>
      <c r="E101" s="54"/>
      <c r="F101" s="67">
        <v>60480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263</v>
      </c>
      <c r="C102" s="77"/>
      <c r="D102" s="77"/>
      <c r="E102" s="54"/>
      <c r="F102" s="67">
        <v>60480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197</v>
      </c>
      <c r="C103" s="77"/>
      <c r="D103" s="77"/>
      <c r="E103" s="54"/>
      <c r="F103" s="67">
        <v>36540</v>
      </c>
      <c r="G103" s="68"/>
      <c r="H103" s="68"/>
      <c r="I103" s="68"/>
      <c r="J103" s="69"/>
    </row>
    <row r="104" spans="1:10" ht="54" customHeight="1" thickBot="1" x14ac:dyDescent="0.3">
      <c r="A104" s="7"/>
      <c r="B104" s="165" t="s">
        <v>198</v>
      </c>
      <c r="C104" s="166"/>
      <c r="D104" s="166"/>
      <c r="E104" s="167"/>
      <c r="F104" s="101"/>
      <c r="G104" s="102"/>
      <c r="H104" s="102"/>
      <c r="I104" s="102"/>
      <c r="J104" s="103"/>
    </row>
    <row r="105" spans="1:10" ht="36" customHeight="1" x14ac:dyDescent="0.25">
      <c r="A105" s="7"/>
      <c r="B105" s="76" t="s">
        <v>199</v>
      </c>
      <c r="C105" s="77"/>
      <c r="D105" s="77"/>
      <c r="E105" s="54"/>
      <c r="F105" s="67">
        <v>45540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200</v>
      </c>
      <c r="C106" s="77"/>
      <c r="D106" s="77"/>
      <c r="E106" s="54"/>
      <c r="F106" s="67">
        <v>92340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201</v>
      </c>
      <c r="C107" s="77"/>
      <c r="D107" s="77"/>
      <c r="E107" s="54"/>
      <c r="F107" s="67">
        <v>110340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202</v>
      </c>
      <c r="C108" s="77"/>
      <c r="D108" s="77"/>
      <c r="E108" s="54"/>
      <c r="F108" s="67">
        <v>1080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203</v>
      </c>
      <c r="C109" s="77"/>
      <c r="D109" s="77"/>
      <c r="E109" s="54"/>
      <c r="F109" s="67">
        <v>63540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204</v>
      </c>
      <c r="C110" s="77"/>
      <c r="D110" s="77"/>
      <c r="E110" s="54"/>
      <c r="F110" s="67">
        <v>131940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205</v>
      </c>
      <c r="C111" s="77"/>
      <c r="D111" s="77"/>
      <c r="E111" s="54"/>
      <c r="F111" s="67">
        <v>158940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206</v>
      </c>
      <c r="C112" s="77"/>
      <c r="D112" s="77"/>
      <c r="E112" s="54"/>
      <c r="F112" s="67">
        <v>1800</v>
      </c>
      <c r="G112" s="68"/>
      <c r="H112" s="68"/>
      <c r="I112" s="68"/>
      <c r="J112" s="69"/>
    </row>
    <row r="113" spans="1:10" ht="36" customHeight="1" x14ac:dyDescent="0.25">
      <c r="A113" s="7"/>
      <c r="B113" s="251" t="s">
        <v>186</v>
      </c>
      <c r="C113" s="252"/>
      <c r="D113" s="252"/>
      <c r="E113" s="252"/>
      <c r="F113" s="252"/>
      <c r="G113" s="252"/>
      <c r="H113" s="252"/>
      <c r="I113" s="252"/>
      <c r="J113" s="253"/>
    </row>
    <row r="114" spans="1:10" ht="36" customHeight="1" thickBot="1" x14ac:dyDescent="0.3">
      <c r="A114" s="7"/>
      <c r="B114" s="318" t="s">
        <v>207</v>
      </c>
      <c r="C114" s="318"/>
      <c r="D114" s="318"/>
      <c r="E114" s="318"/>
      <c r="F114" s="263">
        <v>150</v>
      </c>
      <c r="G114" s="263"/>
      <c r="H114" s="263"/>
      <c r="I114" s="263"/>
      <c r="J114" s="264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18" customHeight="1" x14ac:dyDescent="0.25">
      <c r="A116" s="7"/>
      <c r="B116" s="127"/>
      <c r="C116" s="128"/>
      <c r="D116" s="128"/>
      <c r="E116" s="128"/>
      <c r="F116" s="129"/>
      <c r="G116" s="129"/>
      <c r="H116" s="129"/>
      <c r="I116" s="129"/>
      <c r="J116" s="129"/>
    </row>
    <row r="117" spans="1:10" ht="67.5" customHeight="1" x14ac:dyDescent="0.25">
      <c r="A117" s="7"/>
      <c r="B117" s="130" t="s">
        <v>362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27" customHeight="1" x14ac:dyDescent="0.25">
      <c r="A118" s="7" t="s">
        <v>113</v>
      </c>
      <c r="B118" s="132" t="s">
        <v>210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s="182" customFormat="1" ht="20.100000000000001" customHeight="1" x14ac:dyDescent="0.25">
      <c r="B119" s="395"/>
      <c r="F119" s="396"/>
      <c r="G119" s="396"/>
      <c r="H119" s="396"/>
      <c r="I119" s="396"/>
      <c r="J119" s="396"/>
    </row>
    <row r="120" spans="1:10" s="332" customFormat="1" ht="36" customHeight="1" thickBot="1" x14ac:dyDescent="0.3">
      <c r="B120" s="333" t="s">
        <v>268</v>
      </c>
      <c r="C120" s="333"/>
      <c r="D120" s="333"/>
      <c r="E120" s="333"/>
      <c r="F120" s="333"/>
      <c r="G120" s="333"/>
      <c r="H120" s="333"/>
      <c r="I120" s="333"/>
    </row>
    <row r="121" spans="1:10" s="135" customFormat="1" ht="36" customHeight="1" thickBot="1" x14ac:dyDescent="0.3">
      <c r="B121" s="334" t="s">
        <v>269</v>
      </c>
      <c r="C121" s="335"/>
      <c r="D121" s="335"/>
      <c r="E121" s="335"/>
      <c r="F121" s="335"/>
      <c r="G121" s="335"/>
      <c r="H121" s="335"/>
      <c r="I121" s="336"/>
    </row>
    <row r="122" spans="1:10" ht="87" customHeight="1" thickBot="1" x14ac:dyDescent="0.3">
      <c r="B122" s="337" t="s">
        <v>270</v>
      </c>
      <c r="C122" s="338"/>
      <c r="D122" s="339" t="s">
        <v>271</v>
      </c>
      <c r="E122" s="340"/>
      <c r="F122" s="341"/>
      <c r="G122" s="340" t="s">
        <v>272</v>
      </c>
      <c r="H122" s="340"/>
      <c r="I122" s="341"/>
      <c r="J122" s="9"/>
    </row>
    <row r="123" spans="1:10" ht="36" customHeight="1" x14ac:dyDescent="0.25">
      <c r="B123" s="342" t="s">
        <v>273</v>
      </c>
      <c r="C123" s="343"/>
      <c r="D123" s="344" t="s">
        <v>274</v>
      </c>
      <c r="E123" s="344"/>
      <c r="F123" s="344"/>
      <c r="G123" s="345">
        <v>2190</v>
      </c>
      <c r="H123" s="344"/>
      <c r="I123" s="346"/>
      <c r="J123" s="9"/>
    </row>
    <row r="124" spans="1:10" ht="36" customHeight="1" x14ac:dyDescent="0.25">
      <c r="B124" s="347" t="s">
        <v>275</v>
      </c>
      <c r="C124" s="348"/>
      <c r="D124" s="349"/>
      <c r="E124" s="349"/>
      <c r="F124" s="349"/>
      <c r="G124" s="350">
        <v>1590</v>
      </c>
      <c r="H124" s="349"/>
      <c r="I124" s="351"/>
      <c r="J124" s="9"/>
    </row>
    <row r="125" spans="1:10" ht="36" customHeight="1" x14ac:dyDescent="0.25">
      <c r="B125" s="347" t="s">
        <v>276</v>
      </c>
      <c r="C125" s="348"/>
      <c r="D125" s="349"/>
      <c r="E125" s="349"/>
      <c r="F125" s="349"/>
      <c r="G125" s="350">
        <v>1440</v>
      </c>
      <c r="H125" s="349"/>
      <c r="I125" s="351"/>
      <c r="J125" s="9"/>
    </row>
    <row r="126" spans="1:10" ht="54" customHeight="1" x14ac:dyDescent="0.25">
      <c r="B126" s="347" t="s">
        <v>277</v>
      </c>
      <c r="C126" s="348"/>
      <c r="D126" s="349"/>
      <c r="E126" s="349"/>
      <c r="F126" s="349"/>
      <c r="G126" s="350">
        <v>1290</v>
      </c>
      <c r="H126" s="349"/>
      <c r="I126" s="351"/>
      <c r="J126" s="9"/>
    </row>
    <row r="127" spans="1:10" ht="40.5" customHeight="1" x14ac:dyDescent="0.25">
      <c r="A127" s="7"/>
      <c r="B127" s="134" t="s">
        <v>211</v>
      </c>
      <c r="C127" s="134"/>
      <c r="D127" s="134"/>
      <c r="E127" s="134"/>
      <c r="F127" s="134"/>
      <c r="G127" s="134"/>
      <c r="H127" s="134"/>
      <c r="I127" s="134"/>
      <c r="J127" s="134"/>
    </row>
    <row r="128" spans="1:10" ht="23.25" x14ac:dyDescent="0.25">
      <c r="A128" s="355" t="s">
        <v>278</v>
      </c>
      <c r="B128" s="355"/>
      <c r="C128" s="355"/>
      <c r="D128" s="355"/>
      <c r="E128" s="355"/>
      <c r="F128" s="355"/>
      <c r="G128" s="355"/>
      <c r="H128" s="355"/>
      <c r="I128" s="9"/>
      <c r="J128" s="9"/>
    </row>
    <row r="129" spans="1:10" ht="25.5" x14ac:dyDescent="0.35">
      <c r="A129" s="356" t="s">
        <v>279</v>
      </c>
      <c r="B129" s="356"/>
      <c r="C129" s="356"/>
      <c r="D129" s="356"/>
      <c r="E129" s="357" t="s">
        <v>280</v>
      </c>
      <c r="F129" s="358"/>
      <c r="G129" s="358"/>
      <c r="H129" s="9"/>
      <c r="I129" s="9"/>
      <c r="J129" s="9"/>
    </row>
    <row r="130" spans="1:10" ht="25.5" x14ac:dyDescent="0.35">
      <c r="A130" s="359" t="s">
        <v>281</v>
      </c>
      <c r="B130" s="359"/>
      <c r="C130" s="359"/>
      <c r="D130" s="359"/>
      <c r="E130" s="360">
        <v>1</v>
      </c>
      <c r="F130" s="358"/>
      <c r="G130" s="358"/>
      <c r="H130" s="9"/>
      <c r="I130" s="9"/>
      <c r="J130" s="9"/>
    </row>
    <row r="131" spans="1:10" ht="25.5" x14ac:dyDescent="0.35">
      <c r="A131" s="359">
        <v>2</v>
      </c>
      <c r="B131" s="359"/>
      <c r="C131" s="359"/>
      <c r="D131" s="359"/>
      <c r="E131" s="361">
        <v>1.1000000000000001</v>
      </c>
      <c r="F131" s="358"/>
      <c r="G131" s="358"/>
      <c r="H131" s="9"/>
      <c r="I131" s="9"/>
      <c r="J131" s="9"/>
    </row>
    <row r="132" spans="1:10" ht="25.5" x14ac:dyDescent="0.35">
      <c r="A132" s="359">
        <v>3</v>
      </c>
      <c r="B132" s="359"/>
      <c r="C132" s="359"/>
      <c r="D132" s="359"/>
      <c r="E132" s="361">
        <v>1.2</v>
      </c>
      <c r="F132" s="358"/>
      <c r="G132" s="358"/>
      <c r="H132" s="9"/>
      <c r="I132" s="9"/>
      <c r="J132" s="9"/>
    </row>
    <row r="133" spans="1:10" ht="25.5" x14ac:dyDescent="0.35">
      <c r="A133" s="359" t="s">
        <v>282</v>
      </c>
      <c r="B133" s="359"/>
      <c r="C133" s="359"/>
      <c r="D133" s="359"/>
      <c r="E133" s="361">
        <v>1.25</v>
      </c>
      <c r="F133" s="358"/>
      <c r="G133" s="358"/>
      <c r="H133" s="9"/>
      <c r="I133" s="9"/>
      <c r="J133" s="9"/>
    </row>
    <row r="134" spans="1:10" ht="25.5" x14ac:dyDescent="0.35">
      <c r="A134" s="359" t="s">
        <v>283</v>
      </c>
      <c r="B134" s="359"/>
      <c r="C134" s="359"/>
      <c r="D134" s="359"/>
      <c r="E134" s="361">
        <v>1.3</v>
      </c>
      <c r="F134" s="358"/>
      <c r="G134" s="358"/>
      <c r="H134" s="9"/>
      <c r="I134" s="9"/>
      <c r="J134" s="9"/>
    </row>
    <row r="135" spans="1:10" ht="25.5" x14ac:dyDescent="0.35">
      <c r="A135" s="359" t="s">
        <v>284</v>
      </c>
      <c r="B135" s="359"/>
      <c r="C135" s="359"/>
      <c r="D135" s="359"/>
      <c r="E135" s="361">
        <v>1.35</v>
      </c>
      <c r="F135" s="358"/>
      <c r="G135" s="358"/>
      <c r="H135" s="9"/>
      <c r="I135" s="9"/>
      <c r="J135" s="9"/>
    </row>
    <row r="136" spans="1:10" ht="25.5" x14ac:dyDescent="0.35">
      <c r="A136" s="359" t="s">
        <v>285</v>
      </c>
      <c r="B136" s="359"/>
      <c r="C136" s="359"/>
      <c r="D136" s="359"/>
      <c r="E136" s="361">
        <v>1.4</v>
      </c>
      <c r="F136" s="358"/>
      <c r="G136" s="358"/>
      <c r="H136" s="9"/>
      <c r="I136" s="9"/>
      <c r="J136" s="9"/>
    </row>
    <row r="137" spans="1:10" ht="25.5" x14ac:dyDescent="0.35">
      <c r="A137" s="359" t="s">
        <v>286</v>
      </c>
      <c r="B137" s="359"/>
      <c r="C137" s="359"/>
      <c r="D137" s="359"/>
      <c r="E137" s="361">
        <v>1.45</v>
      </c>
      <c r="F137" s="358"/>
      <c r="G137" s="358"/>
      <c r="H137" s="9"/>
      <c r="I137" s="9"/>
      <c r="J137" s="9"/>
    </row>
    <row r="138" spans="1:10" ht="25.5" x14ac:dyDescent="0.35">
      <c r="A138" s="359" t="s">
        <v>287</v>
      </c>
      <c r="B138" s="359"/>
      <c r="C138" s="359"/>
      <c r="D138" s="359"/>
      <c r="E138" s="361">
        <v>1.5</v>
      </c>
      <c r="F138" s="358"/>
      <c r="G138" s="358"/>
      <c r="H138" s="9"/>
      <c r="I138" s="9"/>
      <c r="J138" s="9"/>
    </row>
    <row r="139" spans="1:10" ht="25.5" x14ac:dyDescent="0.35">
      <c r="A139" s="359" t="s">
        <v>288</v>
      </c>
      <c r="B139" s="359"/>
      <c r="C139" s="359"/>
      <c r="D139" s="359"/>
      <c r="E139" s="361">
        <v>2</v>
      </c>
      <c r="F139" s="358"/>
      <c r="G139" s="358"/>
      <c r="H139" s="9"/>
      <c r="I139" s="9"/>
      <c r="J139" s="9"/>
    </row>
    <row r="140" spans="1:10" ht="53.25" customHeight="1" x14ac:dyDescent="0.25">
      <c r="A140" s="362" t="s">
        <v>289</v>
      </c>
      <c r="B140" s="362"/>
      <c r="C140" s="362"/>
      <c r="D140" s="362"/>
      <c r="E140" s="362"/>
      <c r="F140" s="362"/>
      <c r="G140" s="362"/>
      <c r="H140" s="362"/>
      <c r="I140" s="9"/>
      <c r="J140" s="9"/>
    </row>
  </sheetData>
  <sheetProtection selectLockedCells="1" selectUnlockedCells="1"/>
  <mergeCells count="245">
    <mergeCell ref="A137:D137"/>
    <mergeCell ref="A138:D138"/>
    <mergeCell ref="A139:D139"/>
    <mergeCell ref="A140:H140"/>
    <mergeCell ref="A131:D131"/>
    <mergeCell ref="A132:D132"/>
    <mergeCell ref="A133:D133"/>
    <mergeCell ref="A134:D134"/>
    <mergeCell ref="A135:D135"/>
    <mergeCell ref="A136:D136"/>
    <mergeCell ref="B126:C126"/>
    <mergeCell ref="G126:I126"/>
    <mergeCell ref="B127:J127"/>
    <mergeCell ref="A128:H128"/>
    <mergeCell ref="A129:D129"/>
    <mergeCell ref="A130:D130"/>
    <mergeCell ref="B122:C122"/>
    <mergeCell ref="D122:F122"/>
    <mergeCell ref="G122:I122"/>
    <mergeCell ref="B123:C123"/>
    <mergeCell ref="D123:F126"/>
    <mergeCell ref="G123:I123"/>
    <mergeCell ref="B124:C124"/>
    <mergeCell ref="G124:I124"/>
    <mergeCell ref="B125:C125"/>
    <mergeCell ref="G125:I125"/>
    <mergeCell ref="B115:E115"/>
    <mergeCell ref="F115:J115"/>
    <mergeCell ref="B117:J117"/>
    <mergeCell ref="B118:J118"/>
    <mergeCell ref="B120:I120"/>
    <mergeCell ref="B121:I121"/>
    <mergeCell ref="B111:E111"/>
    <mergeCell ref="F111:J111"/>
    <mergeCell ref="B112:E112"/>
    <mergeCell ref="F112:J112"/>
    <mergeCell ref="B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1:J91"/>
    <mergeCell ref="B92:E92"/>
    <mergeCell ref="F92:J92"/>
    <mergeCell ref="F93:J93"/>
    <mergeCell ref="B94:J94"/>
    <mergeCell ref="B95:E95"/>
    <mergeCell ref="F95:J95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48168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4500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20772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38952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42120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30960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37152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24120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31500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48060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8496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36252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40356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6354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42030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29520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54720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59040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52704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33840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56880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12744</v>
      </c>
      <c r="G92" s="225">
        <f>H92*1.1</f>
        <v>11682.000000000002</v>
      </c>
      <c r="H92" s="225">
        <v>10620</v>
      </c>
      <c r="I92" s="225">
        <f>H92*0.75</f>
        <v>7965</v>
      </c>
      <c r="J92" s="226">
        <f>H92*0.5</f>
        <v>5310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18144</v>
      </c>
      <c r="G95" s="225">
        <f>H95*1.1</f>
        <v>16632</v>
      </c>
      <c r="H95" s="225">
        <v>15120</v>
      </c>
      <c r="I95" s="225">
        <f>H95*0.75</f>
        <v>11340</v>
      </c>
      <c r="J95" s="226">
        <f>H95*0.5</f>
        <v>7560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17712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35424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44244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26568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53100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66600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206</v>
      </c>
      <c r="C107" s="77"/>
      <c r="D107" s="77"/>
      <c r="E107" s="54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50760</v>
      </c>
      <c r="G8" s="33">
        <f>H8*1.1</f>
        <v>46530.000000000007</v>
      </c>
      <c r="H8" s="33">
        <v>42300</v>
      </c>
      <c r="I8" s="33">
        <f>H8*0.75</f>
        <v>31725</v>
      </c>
      <c r="J8" s="33">
        <f>H8*0.5</f>
        <v>21150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71107.199999999997</v>
      </c>
      <c r="G9" s="37">
        <f>H9*1.1</f>
        <v>65181.600000000006</v>
      </c>
      <c r="H9" s="37">
        <v>59256</v>
      </c>
      <c r="I9" s="37">
        <f>H9*0.75</f>
        <v>44442</v>
      </c>
      <c r="J9" s="37">
        <f>H9*0.5</f>
        <v>29628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58752</v>
      </c>
      <c r="G11" s="33">
        <f>H11*1.1</f>
        <v>53856.000000000007</v>
      </c>
      <c r="H11" s="33">
        <v>48960</v>
      </c>
      <c r="I11" s="33">
        <f>H11*0.75</f>
        <v>36720</v>
      </c>
      <c r="J11" s="33">
        <f>H11*0.5</f>
        <v>24480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82252.800000000003</v>
      </c>
      <c r="G12" s="37">
        <f>H12*1.1</f>
        <v>75398.400000000009</v>
      </c>
      <c r="H12" s="37">
        <v>68544</v>
      </c>
      <c r="I12" s="37">
        <f>H12*0.75</f>
        <v>51408</v>
      </c>
      <c r="J12" s="37">
        <f>H12*0.5</f>
        <v>34272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9936 до 198720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9936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19872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29808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39744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49680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59616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69552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79488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89424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99360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119232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129168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139104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149040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158976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168912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178848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188784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198720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12060 до 90000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23400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2340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5850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65844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33264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65844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65844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79012.799999999988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33264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37512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65844</v>
      </c>
      <c r="G65" s="68"/>
      <c r="H65" s="68"/>
      <c r="I65" s="68"/>
      <c r="J65" s="69"/>
    </row>
    <row r="66" spans="1:10" ht="36" customHeight="1" x14ac:dyDescent="0.25">
      <c r="A66" s="7"/>
      <c r="B66" s="235" t="s">
        <v>165</v>
      </c>
      <c r="C66" s="236"/>
      <c r="D66" s="236"/>
      <c r="E66" s="237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12060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22680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19116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67248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89928</v>
      </c>
      <c r="G71" s="68"/>
      <c r="H71" s="68"/>
      <c r="I71" s="68"/>
      <c r="J71" s="69"/>
    </row>
    <row r="72" spans="1:10" ht="36" customHeight="1" x14ac:dyDescent="0.25">
      <c r="A72" s="7"/>
      <c r="B72" s="76" t="s">
        <v>171</v>
      </c>
      <c r="C72" s="77"/>
      <c r="D72" s="77"/>
      <c r="E72" s="54"/>
      <c r="F72" s="67">
        <v>6660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90000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27000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92880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46800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92880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46800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52560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92880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94320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126000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28944</v>
      </c>
      <c r="G92" s="225">
        <f>H92*1.1</f>
        <v>26532.000000000004</v>
      </c>
      <c r="H92" s="225">
        <v>24120</v>
      </c>
      <c r="I92" s="225">
        <f>H92*0.75</f>
        <v>18090</v>
      </c>
      <c r="J92" s="226">
        <f>H92*0.5</f>
        <v>12060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18072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16632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40608</v>
      </c>
      <c r="G95" s="225">
        <f>H95*1.1</f>
        <v>37224</v>
      </c>
      <c r="H95" s="225">
        <v>33840</v>
      </c>
      <c r="I95" s="225">
        <f>H95*0.75</f>
        <v>25380</v>
      </c>
      <c r="J95" s="226">
        <f>H95*0.5</f>
        <v>16920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23760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72036</v>
      </c>
      <c r="G98" s="117">
        <f>H98*1.1</f>
        <v>66033</v>
      </c>
      <c r="H98" s="117">
        <v>60030</v>
      </c>
      <c r="I98" s="117">
        <f>H98*0.75</f>
        <v>45022.5</v>
      </c>
      <c r="J98" s="117">
        <f>H98*0.5</f>
        <v>30015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28332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56664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70920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42480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84960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106200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41385.599999999999</v>
      </c>
      <c r="G8" s="33">
        <f>H8*1.1</f>
        <v>37936.800000000003</v>
      </c>
      <c r="H8" s="33">
        <v>34488</v>
      </c>
      <c r="I8" s="33">
        <f>H8*0.75</f>
        <v>25866</v>
      </c>
      <c r="J8" s="33">
        <f>H8*0.5</f>
        <v>17244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57974.400000000001</v>
      </c>
      <c r="G9" s="37">
        <f>H9*1.1</f>
        <v>53143.200000000004</v>
      </c>
      <c r="H9" s="37">
        <v>48312</v>
      </c>
      <c r="I9" s="37">
        <f>H9*0.75</f>
        <v>36234</v>
      </c>
      <c r="J9" s="37">
        <f>H9*0.5</f>
        <v>24156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43977.599999999999</v>
      </c>
      <c r="G11" s="33">
        <f>H11*1.1</f>
        <v>40312.800000000003</v>
      </c>
      <c r="H11" s="33">
        <v>36648</v>
      </c>
      <c r="I11" s="33">
        <f>H11*0.75</f>
        <v>27486</v>
      </c>
      <c r="J11" s="33">
        <f>H11*0.5</f>
        <v>18324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61603.199999999997</v>
      </c>
      <c r="G12" s="37">
        <f>H12*1.1</f>
        <v>56469.600000000006</v>
      </c>
      <c r="H12" s="37">
        <v>51336</v>
      </c>
      <c r="I12" s="37">
        <f>H12*0.75</f>
        <v>38502</v>
      </c>
      <c r="J12" s="37">
        <f>H12*0.5</f>
        <v>25668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5400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2880 до 48060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9360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936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2340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35136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5400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38700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46440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6480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42120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12024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7776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48060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/>
      <c r="B82" s="76" t="s">
        <v>171</v>
      </c>
      <c r="C82" s="77"/>
      <c r="D82" s="77"/>
      <c r="E82" s="54"/>
      <c r="F82" s="67">
        <v>2160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30600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21060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49680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65664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67680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17971.2</v>
      </c>
      <c r="G102" s="225">
        <f>H102*1.1</f>
        <v>16473.600000000002</v>
      </c>
      <c r="H102" s="225">
        <v>14976</v>
      </c>
      <c r="I102" s="225">
        <f>H102*0.75</f>
        <v>11232</v>
      </c>
      <c r="J102" s="226">
        <f>H102*0.5</f>
        <v>7488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15264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25920</v>
      </c>
      <c r="G105" s="225">
        <f>H105*1.1</f>
        <v>23760.000000000004</v>
      </c>
      <c r="H105" s="225">
        <v>21600</v>
      </c>
      <c r="I105" s="225">
        <f>H105*0.75</f>
        <v>16200</v>
      </c>
      <c r="J105" s="226">
        <f>H105*0.5</f>
        <v>10800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21600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5040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14976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12096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24120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30096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360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18072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36144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45360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720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0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9"/>
  <sheetViews>
    <sheetView view="pageBreakPreview" topLeftCell="B1" zoomScale="50" zoomScaleNormal="60" zoomScaleSheetLayoutView="50" workbookViewId="0">
      <pane ySplit="4" topLeftCell="A17" activePane="bottomLeft" state="frozen"/>
      <selection activeCell="B11" sqref="B11:E11"/>
      <selection pane="bottomLeft" activeCell="A20" sqref="A20:XFD20"/>
    </sheetView>
  </sheetViews>
  <sheetFormatPr defaultColWidth="9.140625" defaultRowHeight="15.75" outlineLevelRow="1" x14ac:dyDescent="0.25"/>
  <cols>
    <col min="1" max="1" width="40.28515625" style="454" hidden="1" customWidth="1"/>
    <col min="2" max="2" width="30.7109375" style="136" customWidth="1"/>
    <col min="3" max="4" width="30.7109375" style="9" customWidth="1"/>
    <col min="5" max="5" width="19.570312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06"/>
      <c r="G5" s="406"/>
      <c r="H5" s="406"/>
      <c r="I5" s="406"/>
      <c r="J5" s="407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08" t="s">
        <v>106</v>
      </c>
      <c r="G7" s="408" t="s">
        <v>107</v>
      </c>
      <c r="H7" s="408" t="s">
        <v>108</v>
      </c>
      <c r="I7" s="408" t="s">
        <v>109</v>
      </c>
      <c r="J7" s="409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10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10">
        <f t="shared" ref="F10" si="0">H10*1.2</f>
        <v>119404.79999999999</v>
      </c>
      <c r="G10" s="114">
        <f t="shared" ref="G10" si="1">H10*1.1</f>
        <v>109454.40000000001</v>
      </c>
      <c r="H10" s="117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10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10">
        <f t="shared" ref="F13" si="3">H13*1.2</f>
        <v>141696</v>
      </c>
      <c r="G13" s="114">
        <f t="shared" ref="G13" si="4">H13*1.1</f>
        <v>129888.00000000001</v>
      </c>
      <c r="H13" s="117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87"/>
      <c r="G14" s="249"/>
      <c r="H14" s="249"/>
      <c r="I14" s="249"/>
      <c r="J14" s="250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6" customHeight="1" thickBot="1" x14ac:dyDescent="0.3">
      <c r="A42" s="7"/>
      <c r="B42" s="70" t="s">
        <v>142</v>
      </c>
      <c r="C42" s="71"/>
      <c r="D42" s="71"/>
      <c r="E42" s="72"/>
      <c r="F42" s="73" t="str">
        <f>"Цена от "&amp;MIN(F44:F52)&amp;" до "&amp;MAX(F44:F52)</f>
        <v>Цена от 2340 до 113940</v>
      </c>
      <c r="G42" s="74"/>
      <c r="H42" s="74"/>
      <c r="I42" s="74"/>
      <c r="J42" s="75"/>
    </row>
    <row r="43" spans="1:10" ht="36" customHeight="1" x14ac:dyDescent="0.25">
      <c r="A43" s="7"/>
      <c r="B43" s="76" t="s">
        <v>143</v>
      </c>
      <c r="C43" s="77"/>
      <c r="D43" s="77"/>
      <c r="E43" s="54"/>
      <c r="F43" s="67">
        <v>13230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5940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113940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22140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68940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2340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4680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7020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52740</v>
      </c>
      <c r="G52" s="68"/>
      <c r="H52" s="68"/>
      <c r="I52" s="68"/>
      <c r="J52" s="69"/>
    </row>
    <row r="53" spans="1:10" ht="54" customHeight="1" thickBot="1" x14ac:dyDescent="0.3">
      <c r="A53" s="7"/>
      <c r="B53" s="203" t="s">
        <v>213</v>
      </c>
      <c r="C53" s="204"/>
      <c r="D53" s="204"/>
      <c r="E53" s="205"/>
      <c r="F53" s="218" t="str">
        <f>"Цена от "&amp;MIN(F55,F59:J72)&amp;" до "&amp;MAX(F55,F59:J72)</f>
        <v>Цена от 3240 до 787140</v>
      </c>
      <c r="G53" s="219"/>
      <c r="H53" s="219"/>
      <c r="I53" s="219"/>
      <c r="J53" s="220"/>
    </row>
    <row r="54" spans="1:10" ht="24" customHeight="1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259</v>
      </c>
      <c r="C55" s="77"/>
      <c r="D55" s="77"/>
      <c r="E55" s="54"/>
      <c r="F55" s="67">
        <v>79200</v>
      </c>
      <c r="G55" s="68"/>
      <c r="H55" s="68"/>
      <c r="I55" s="68"/>
      <c r="J55" s="69"/>
    </row>
    <row r="56" spans="1:10" ht="36" customHeight="1" x14ac:dyDescent="0.25">
      <c r="A56" s="7"/>
      <c r="B56" s="76" t="s">
        <v>155</v>
      </c>
      <c r="C56" s="77"/>
      <c r="D56" s="77"/>
      <c r="E56" s="54"/>
      <c r="F56" s="67">
        <v>7920</v>
      </c>
      <c r="G56" s="68"/>
      <c r="H56" s="68"/>
      <c r="I56" s="68"/>
      <c r="J56" s="69"/>
    </row>
    <row r="57" spans="1:10" ht="36" customHeight="1" thickBot="1" x14ac:dyDescent="0.3">
      <c r="A57" s="7"/>
      <c r="B57" s="76" t="s">
        <v>156</v>
      </c>
      <c r="C57" s="77"/>
      <c r="D57" s="77"/>
      <c r="E57" s="54"/>
      <c r="F57" s="67">
        <v>19800</v>
      </c>
      <c r="G57" s="68"/>
      <c r="H57" s="68"/>
      <c r="I57" s="68"/>
      <c r="J57" s="69"/>
    </row>
    <row r="58" spans="1:10" ht="24" customHeight="1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6" t="s">
        <v>157</v>
      </c>
      <c r="C59" s="77"/>
      <c r="D59" s="77"/>
      <c r="E59" s="54"/>
      <c r="F59" s="67">
        <v>265140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187740</v>
      </c>
      <c r="G60" s="68"/>
      <c r="H60" s="68"/>
      <c r="I60" s="68"/>
      <c r="J60" s="69"/>
    </row>
    <row r="61" spans="1:10" ht="36" customHeight="1" x14ac:dyDescent="0.25">
      <c r="A61" s="7"/>
      <c r="B61" s="76" t="s">
        <v>260</v>
      </c>
      <c r="C61" s="77"/>
      <c r="D61" s="77"/>
      <c r="E61" s="54"/>
      <c r="F61" s="67">
        <v>787140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159</v>
      </c>
      <c r="C62" s="77"/>
      <c r="D62" s="77"/>
      <c r="E62" s="54"/>
      <c r="F62" s="67">
        <v>479340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160</v>
      </c>
      <c r="C63" s="77"/>
      <c r="D63" s="77"/>
      <c r="E63" s="54"/>
      <c r="F63" s="67">
        <v>122940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161</v>
      </c>
      <c r="C64" s="77"/>
      <c r="D64" s="77"/>
      <c r="E64" s="54"/>
      <c r="F64" s="67">
        <v>147528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162</v>
      </c>
      <c r="C65" s="77"/>
      <c r="D65" s="77"/>
      <c r="E65" s="54"/>
      <c r="F65" s="67">
        <v>185940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163</v>
      </c>
      <c r="C66" s="77"/>
      <c r="D66" s="77"/>
      <c r="E66" s="54"/>
      <c r="F66" s="67">
        <v>259740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164</v>
      </c>
      <c r="C67" s="77"/>
      <c r="D67" s="77"/>
      <c r="E67" s="54"/>
      <c r="F67" s="67">
        <v>574740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165</v>
      </c>
      <c r="C68" s="77"/>
      <c r="D68" s="77"/>
      <c r="E68" s="54"/>
      <c r="F68" s="67">
        <v>184680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166</v>
      </c>
      <c r="C69" s="79"/>
      <c r="D69" s="79"/>
      <c r="E69" s="36"/>
      <c r="F69" s="67">
        <v>3240</v>
      </c>
      <c r="G69" s="68"/>
      <c r="H69" s="68"/>
      <c r="I69" s="68"/>
      <c r="J69" s="69"/>
    </row>
    <row r="70" spans="1:10" ht="36" customHeight="1" x14ac:dyDescent="0.25">
      <c r="A70" s="7"/>
      <c r="B70" s="76" t="s">
        <v>167</v>
      </c>
      <c r="C70" s="77"/>
      <c r="D70" s="77"/>
      <c r="E70" s="54"/>
      <c r="F70" s="67">
        <v>117540</v>
      </c>
      <c r="G70" s="68"/>
      <c r="H70" s="68"/>
      <c r="I70" s="68"/>
      <c r="J70" s="69"/>
    </row>
    <row r="71" spans="1:10" ht="36" customHeight="1" x14ac:dyDescent="0.25">
      <c r="A71" s="9"/>
      <c r="B71" s="76" t="s">
        <v>168</v>
      </c>
      <c r="C71" s="77"/>
      <c r="D71" s="77"/>
      <c r="E71" s="54"/>
      <c r="F71" s="67">
        <v>99540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367740</v>
      </c>
      <c r="G72" s="68"/>
      <c r="H72" s="68"/>
      <c r="I72" s="68"/>
      <c r="J72" s="69"/>
    </row>
    <row r="73" spans="1:10" ht="37.5" customHeight="1" x14ac:dyDescent="0.25">
      <c r="A73" s="7"/>
      <c r="B73" s="76" t="s">
        <v>171</v>
      </c>
      <c r="C73" s="77"/>
      <c r="D73" s="77"/>
      <c r="E73" s="54"/>
      <c r="F73" s="67">
        <v>13230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150300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60030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371520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263520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671760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172800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67">
        <v>207360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260640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364320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804960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8" t="s">
        <v>182</v>
      </c>
      <c r="C84" s="79"/>
      <c r="D84" s="79"/>
      <c r="E84" s="36"/>
      <c r="F84" s="67">
        <v>5040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515520</v>
      </c>
      <c r="G85" s="68"/>
      <c r="H85" s="68"/>
      <c r="I85" s="68"/>
      <c r="J85" s="69"/>
    </row>
    <row r="86" spans="1:10" ht="36" customHeight="1" thickBot="1" x14ac:dyDescent="0.3">
      <c r="A86" s="9"/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9"/>
      <c r="B87" s="411" t="s">
        <v>363</v>
      </c>
      <c r="C87" s="412"/>
      <c r="D87" s="412"/>
      <c r="E87" s="413"/>
      <c r="F87" s="414">
        <v>300</v>
      </c>
      <c r="G87" s="415"/>
      <c r="H87" s="415"/>
      <c r="I87" s="415"/>
      <c r="J87" s="416"/>
    </row>
    <row r="88" spans="1:10" ht="54" customHeight="1" thickBot="1" x14ac:dyDescent="0.3">
      <c r="A88" s="9"/>
      <c r="B88" s="417" t="s">
        <v>364</v>
      </c>
      <c r="C88" s="418"/>
      <c r="D88" s="418"/>
      <c r="E88" s="419"/>
      <c r="F88" s="420"/>
      <c r="G88" s="421"/>
      <c r="H88" s="421"/>
      <c r="I88" s="421"/>
      <c r="J88" s="422"/>
    </row>
    <row r="89" spans="1:10" ht="36" customHeight="1" x14ac:dyDescent="0.25">
      <c r="A89" s="9"/>
      <c r="B89" s="411" t="s">
        <v>365</v>
      </c>
      <c r="C89" s="412"/>
      <c r="D89" s="412"/>
      <c r="E89" s="413"/>
      <c r="F89" s="414">
        <v>240</v>
      </c>
      <c r="G89" s="415"/>
      <c r="H89" s="415"/>
      <c r="I89" s="415"/>
      <c r="J89" s="416"/>
    </row>
    <row r="90" spans="1:10" ht="54" customHeight="1" thickBot="1" x14ac:dyDescent="0.3">
      <c r="A90" s="9"/>
      <c r="B90" s="417" t="s">
        <v>364</v>
      </c>
      <c r="C90" s="418"/>
      <c r="D90" s="418"/>
      <c r="E90" s="419"/>
      <c r="F90" s="420"/>
      <c r="G90" s="421"/>
      <c r="H90" s="421"/>
      <c r="I90" s="421"/>
      <c r="J90" s="422"/>
    </row>
    <row r="91" spans="1:10" ht="36" customHeight="1" x14ac:dyDescent="0.25">
      <c r="A91" s="9"/>
      <c r="B91" s="411" t="s">
        <v>366</v>
      </c>
      <c r="C91" s="412"/>
      <c r="D91" s="412"/>
      <c r="E91" s="413"/>
      <c r="F91" s="414">
        <v>120</v>
      </c>
      <c r="G91" s="415"/>
      <c r="H91" s="415"/>
      <c r="I91" s="415"/>
      <c r="J91" s="416"/>
    </row>
    <row r="92" spans="1:10" ht="54" customHeight="1" thickBot="1" x14ac:dyDescent="0.3">
      <c r="A92" s="9"/>
      <c r="B92" s="417" t="s">
        <v>367</v>
      </c>
      <c r="C92" s="418"/>
      <c r="D92" s="418"/>
      <c r="E92" s="419"/>
      <c r="F92" s="420"/>
      <c r="G92" s="421"/>
      <c r="H92" s="421"/>
      <c r="I92" s="421"/>
      <c r="J92" s="422"/>
    </row>
    <row r="93" spans="1:10" ht="36" customHeight="1" x14ac:dyDescent="0.25">
      <c r="A93" s="9"/>
      <c r="B93" s="411" t="s">
        <v>368</v>
      </c>
      <c r="C93" s="412"/>
      <c r="D93" s="412"/>
      <c r="E93" s="413"/>
      <c r="F93" s="414">
        <v>360</v>
      </c>
      <c r="G93" s="415"/>
      <c r="H93" s="415"/>
      <c r="I93" s="415"/>
      <c r="J93" s="416"/>
    </row>
    <row r="94" spans="1:10" ht="54" customHeight="1" thickBot="1" x14ac:dyDescent="0.3">
      <c r="A94" s="9"/>
      <c r="B94" s="417" t="s">
        <v>364</v>
      </c>
      <c r="C94" s="418"/>
      <c r="D94" s="418"/>
      <c r="E94" s="419"/>
      <c r="F94" s="420"/>
      <c r="G94" s="421"/>
      <c r="H94" s="421"/>
      <c r="I94" s="421"/>
      <c r="J94" s="422"/>
    </row>
    <row r="95" spans="1:10" ht="36" customHeight="1" x14ac:dyDescent="0.25">
      <c r="A95" s="9"/>
      <c r="B95" s="411" t="s">
        <v>369</v>
      </c>
      <c r="C95" s="412"/>
      <c r="D95" s="412"/>
      <c r="E95" s="413"/>
      <c r="F95" s="414">
        <v>300</v>
      </c>
      <c r="G95" s="415"/>
      <c r="H95" s="415"/>
      <c r="I95" s="415"/>
      <c r="J95" s="416"/>
    </row>
    <row r="96" spans="1:10" ht="54" customHeight="1" thickBot="1" x14ac:dyDescent="0.3">
      <c r="A96" s="9"/>
      <c r="B96" s="417" t="s">
        <v>364</v>
      </c>
      <c r="C96" s="418"/>
      <c r="D96" s="418"/>
      <c r="E96" s="419"/>
      <c r="F96" s="420"/>
      <c r="G96" s="421"/>
      <c r="H96" s="421"/>
      <c r="I96" s="421"/>
      <c r="J96" s="422"/>
    </row>
    <row r="97" spans="1:10" ht="36" customHeight="1" x14ac:dyDescent="0.25">
      <c r="A97" s="9"/>
      <c r="B97" s="411" t="s">
        <v>370</v>
      </c>
      <c r="C97" s="412"/>
      <c r="D97" s="412"/>
      <c r="E97" s="413"/>
      <c r="F97" s="414">
        <v>150</v>
      </c>
      <c r="G97" s="415"/>
      <c r="H97" s="415"/>
      <c r="I97" s="415"/>
      <c r="J97" s="416"/>
    </row>
    <row r="98" spans="1:10" ht="54" customHeight="1" thickBot="1" x14ac:dyDescent="0.3">
      <c r="A98" s="9"/>
      <c r="B98" s="417" t="s">
        <v>367</v>
      </c>
      <c r="C98" s="418"/>
      <c r="D98" s="418"/>
      <c r="E98" s="419"/>
      <c r="F98" s="420"/>
      <c r="G98" s="421"/>
      <c r="H98" s="421"/>
      <c r="I98" s="421"/>
      <c r="J98" s="422"/>
    </row>
    <row r="99" spans="1:10" ht="54" customHeight="1" thickBot="1" x14ac:dyDescent="0.3">
      <c r="A99" s="9"/>
      <c r="B99" s="417" t="s">
        <v>187</v>
      </c>
      <c r="C99" s="418"/>
      <c r="D99" s="418"/>
      <c r="E99" s="419"/>
      <c r="F99" s="423">
        <v>60</v>
      </c>
      <c r="G99" s="424"/>
      <c r="H99" s="424"/>
      <c r="I99" s="424"/>
      <c r="J99" s="425"/>
    </row>
    <row r="100" spans="1:10" ht="54" customHeight="1" thickBot="1" x14ac:dyDescent="0.3">
      <c r="A100" s="9"/>
      <c r="B100" s="417" t="s">
        <v>188</v>
      </c>
      <c r="C100" s="418"/>
      <c r="D100" s="418"/>
      <c r="E100" s="419"/>
      <c r="F100" s="423">
        <v>99</v>
      </c>
      <c r="G100" s="424"/>
      <c r="H100" s="424"/>
      <c r="I100" s="424"/>
      <c r="J100" s="425"/>
    </row>
    <row r="101" spans="1:10" ht="54" customHeight="1" thickBot="1" x14ac:dyDescent="0.3">
      <c r="A101" s="9"/>
      <c r="B101" s="417" t="s">
        <v>189</v>
      </c>
      <c r="C101" s="418"/>
      <c r="D101" s="418"/>
      <c r="E101" s="419"/>
      <c r="F101" s="423">
        <v>150</v>
      </c>
      <c r="G101" s="424"/>
      <c r="H101" s="424"/>
      <c r="I101" s="424"/>
      <c r="J101" s="425"/>
    </row>
    <row r="102" spans="1:10" ht="54" customHeight="1" thickBot="1" x14ac:dyDescent="0.3">
      <c r="A102" s="9"/>
      <c r="B102" s="417" t="s">
        <v>169</v>
      </c>
      <c r="C102" s="418"/>
      <c r="D102" s="418"/>
      <c r="E102" s="419"/>
      <c r="F102" s="426">
        <v>40</v>
      </c>
      <c r="G102" s="427"/>
      <c r="H102" s="427"/>
      <c r="I102" s="427"/>
      <c r="J102" s="428"/>
    </row>
    <row r="103" spans="1:10" ht="36" customHeight="1" thickBot="1" x14ac:dyDescent="0.3">
      <c r="A103" s="7"/>
      <c r="B103" s="18" t="s">
        <v>190</v>
      </c>
      <c r="C103" s="19"/>
      <c r="D103" s="19"/>
      <c r="E103" s="20"/>
      <c r="F103" s="218"/>
      <c r="G103" s="219"/>
      <c r="H103" s="219"/>
      <c r="I103" s="219"/>
      <c r="J103" s="220"/>
    </row>
    <row r="104" spans="1:10" ht="36" customHeight="1" x14ac:dyDescent="0.25">
      <c r="A104" s="7" t="s">
        <v>111</v>
      </c>
      <c r="B104" s="76" t="s">
        <v>244</v>
      </c>
      <c r="C104" s="77"/>
      <c r="D104" s="77"/>
      <c r="E104" s="54"/>
      <c r="F104" s="67">
        <v>56340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6" t="s">
        <v>192</v>
      </c>
      <c r="C105" s="77"/>
      <c r="D105" s="77"/>
      <c r="E105" s="54"/>
      <c r="F105" s="67">
        <v>43740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193</v>
      </c>
      <c r="C106" s="77"/>
      <c r="D106" s="77"/>
      <c r="E106" s="54"/>
      <c r="F106" s="67">
        <v>56340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194</v>
      </c>
      <c r="C107" s="77"/>
      <c r="D107" s="77"/>
      <c r="E107" s="54"/>
      <c r="F107" s="67">
        <v>79200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195</v>
      </c>
      <c r="C108" s="77"/>
      <c r="D108" s="77"/>
      <c r="E108" s="54"/>
      <c r="F108" s="67">
        <v>61920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196</v>
      </c>
      <c r="C109" s="77"/>
      <c r="D109" s="77"/>
      <c r="E109" s="54"/>
      <c r="F109" s="67">
        <v>79200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197</v>
      </c>
      <c r="C110" s="77"/>
      <c r="D110" s="77"/>
      <c r="E110" s="54"/>
      <c r="F110" s="67">
        <v>43740</v>
      </c>
      <c r="G110" s="68"/>
      <c r="H110" s="68"/>
      <c r="I110" s="68"/>
      <c r="J110" s="69"/>
    </row>
    <row r="111" spans="1:10" ht="54" customHeight="1" thickBot="1" x14ac:dyDescent="0.3">
      <c r="A111" s="7"/>
      <c r="B111" s="165" t="s">
        <v>198</v>
      </c>
      <c r="C111" s="166"/>
      <c r="D111" s="166"/>
      <c r="E111" s="167"/>
      <c r="F111" s="101"/>
      <c r="G111" s="102"/>
      <c r="H111" s="102"/>
      <c r="I111" s="102"/>
      <c r="J111" s="103"/>
    </row>
    <row r="112" spans="1:10" ht="36" customHeight="1" x14ac:dyDescent="0.25">
      <c r="A112" s="7"/>
      <c r="B112" s="76" t="s">
        <v>199</v>
      </c>
      <c r="C112" s="77"/>
      <c r="D112" s="77"/>
      <c r="E112" s="54"/>
      <c r="F112" s="67">
        <v>54540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200</v>
      </c>
      <c r="C113" s="77"/>
      <c r="D113" s="77"/>
      <c r="E113" s="54"/>
      <c r="F113" s="67">
        <v>106740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201</v>
      </c>
      <c r="C114" s="77"/>
      <c r="D114" s="77"/>
      <c r="E114" s="54"/>
      <c r="F114" s="67">
        <v>133740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202</v>
      </c>
      <c r="C115" s="77"/>
      <c r="D115" s="77"/>
      <c r="E115" s="54"/>
      <c r="F115" s="67">
        <v>1440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203</v>
      </c>
      <c r="C116" s="77"/>
      <c r="D116" s="77"/>
      <c r="E116" s="54"/>
      <c r="F116" s="67">
        <v>76140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204</v>
      </c>
      <c r="C117" s="77"/>
      <c r="D117" s="77"/>
      <c r="E117" s="54"/>
      <c r="F117" s="67">
        <v>153540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205</v>
      </c>
      <c r="C118" s="77"/>
      <c r="D118" s="77"/>
      <c r="E118" s="54"/>
      <c r="F118" s="67">
        <v>191340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206</v>
      </c>
      <c r="C119" s="77"/>
      <c r="D119" s="77"/>
      <c r="E119" s="54"/>
      <c r="F119" s="67">
        <v>2340</v>
      </c>
      <c r="G119" s="68"/>
      <c r="H119" s="68"/>
      <c r="I119" s="68"/>
      <c r="J119" s="69"/>
    </row>
    <row r="120" spans="1:10" ht="36" customHeight="1" x14ac:dyDescent="0.25">
      <c r="A120" s="7"/>
      <c r="B120" s="251" t="s">
        <v>186</v>
      </c>
      <c r="C120" s="252"/>
      <c r="D120" s="252"/>
      <c r="E120" s="252"/>
      <c r="F120" s="252"/>
      <c r="G120" s="252"/>
      <c r="H120" s="252"/>
      <c r="I120" s="252"/>
      <c r="J120" s="253"/>
    </row>
    <row r="121" spans="1:10" ht="36" customHeight="1" thickBot="1" x14ac:dyDescent="0.3">
      <c r="A121" s="7"/>
      <c r="B121" s="318" t="s">
        <v>207</v>
      </c>
      <c r="C121" s="318"/>
      <c r="D121" s="318"/>
      <c r="E121" s="318"/>
      <c r="F121" s="263">
        <v>150</v>
      </c>
      <c r="G121" s="263"/>
      <c r="H121" s="263"/>
      <c r="I121" s="263"/>
      <c r="J121" s="264"/>
    </row>
    <row r="122" spans="1:10" ht="24" customHeight="1" thickBot="1" x14ac:dyDescent="0.3">
      <c r="A122" s="7"/>
      <c r="B122" s="27"/>
      <c r="C122" s="38"/>
      <c r="D122" s="38"/>
      <c r="E122" s="39"/>
      <c r="F122" s="40"/>
      <c r="G122" s="41"/>
      <c r="H122" s="41"/>
      <c r="I122" s="41"/>
      <c r="J122" s="42"/>
    </row>
    <row r="123" spans="1:10" ht="54" customHeight="1" thickBot="1" x14ac:dyDescent="0.3">
      <c r="A123" s="7" t="s">
        <v>111</v>
      </c>
      <c r="B123" s="165" t="s">
        <v>264</v>
      </c>
      <c r="C123" s="166"/>
      <c r="D123" s="166"/>
      <c r="E123" s="167"/>
      <c r="F123" s="101"/>
      <c r="G123" s="102"/>
      <c r="H123" s="102"/>
      <c r="I123" s="102"/>
      <c r="J123" s="103"/>
    </row>
    <row r="124" spans="1:10" ht="36" customHeight="1" thickBot="1" x14ac:dyDescent="0.3">
      <c r="A124" s="7" t="s">
        <v>111</v>
      </c>
      <c r="B124" s="429" t="s">
        <v>265</v>
      </c>
      <c r="C124" s="430"/>
      <c r="D124" s="430"/>
      <c r="E124" s="431"/>
      <c r="F124" s="330"/>
      <c r="G124" s="330"/>
      <c r="H124" s="330"/>
      <c r="I124" s="330"/>
      <c r="J124" s="331"/>
    </row>
    <row r="125" spans="1:10" ht="18" customHeight="1" x14ac:dyDescent="0.25">
      <c r="A125" s="7"/>
      <c r="B125" s="127"/>
      <c r="C125" s="128"/>
      <c r="D125" s="128"/>
      <c r="E125" s="128"/>
      <c r="F125" s="129"/>
      <c r="G125" s="129"/>
      <c r="H125" s="129"/>
      <c r="I125" s="129"/>
      <c r="J125" s="129"/>
    </row>
    <row r="126" spans="1:10" ht="67.5" customHeight="1" x14ac:dyDescent="0.25">
      <c r="A126" s="7"/>
      <c r="B126" s="130" t="s">
        <v>362</v>
      </c>
      <c r="C126" s="130"/>
      <c r="D126" s="130"/>
      <c r="E126" s="130"/>
      <c r="F126" s="130"/>
      <c r="G126" s="130"/>
      <c r="H126" s="130"/>
      <c r="I126" s="130"/>
      <c r="J126" s="130"/>
    </row>
    <row r="127" spans="1:10" ht="27" customHeight="1" x14ac:dyDescent="0.25">
      <c r="A127" s="7" t="s">
        <v>113</v>
      </c>
      <c r="B127" s="132" t="s">
        <v>210</v>
      </c>
      <c r="C127" s="132"/>
      <c r="D127" s="132"/>
      <c r="E127" s="132"/>
      <c r="F127" s="132"/>
      <c r="G127" s="132"/>
      <c r="H127" s="132"/>
      <c r="I127" s="132"/>
      <c r="J127" s="132"/>
    </row>
    <row r="128" spans="1:10" s="182" customFormat="1" ht="20.100000000000001" customHeight="1" x14ac:dyDescent="0.25">
      <c r="B128" s="395"/>
      <c r="F128" s="396"/>
      <c r="G128" s="396"/>
      <c r="H128" s="396"/>
      <c r="I128" s="396"/>
      <c r="J128" s="396"/>
    </row>
    <row r="129" spans="1:10" s="332" customFormat="1" ht="36" customHeight="1" thickBot="1" x14ac:dyDescent="0.3">
      <c r="B129" s="333" t="s">
        <v>268</v>
      </c>
      <c r="C129" s="333"/>
      <c r="D129" s="333"/>
      <c r="E129" s="333"/>
      <c r="F129" s="333"/>
      <c r="G129" s="333"/>
      <c r="H129" s="333"/>
      <c r="I129" s="333"/>
    </row>
    <row r="130" spans="1:10" s="135" customFormat="1" ht="36" customHeight="1" thickBot="1" x14ac:dyDescent="0.3">
      <c r="B130" s="334" t="s">
        <v>269</v>
      </c>
      <c r="C130" s="335"/>
      <c r="D130" s="335"/>
      <c r="E130" s="335"/>
      <c r="F130" s="335"/>
      <c r="G130" s="335"/>
      <c r="H130" s="335"/>
      <c r="I130" s="336"/>
    </row>
    <row r="131" spans="1:10" ht="83.25" customHeight="1" thickBot="1" x14ac:dyDescent="0.3">
      <c r="A131" s="9"/>
      <c r="B131" s="432" t="s">
        <v>270</v>
      </c>
      <c r="C131" s="433"/>
      <c r="D131" s="434" t="s">
        <v>271</v>
      </c>
      <c r="E131" s="435"/>
      <c r="F131" s="436"/>
      <c r="G131" s="340" t="s">
        <v>272</v>
      </c>
      <c r="H131" s="340"/>
      <c r="I131" s="341"/>
      <c r="J131" s="9"/>
    </row>
    <row r="132" spans="1:10" ht="36" customHeight="1" x14ac:dyDescent="0.25">
      <c r="A132" s="9"/>
      <c r="B132" s="437" t="s">
        <v>273</v>
      </c>
      <c r="C132" s="438"/>
      <c r="D132" s="439" t="s">
        <v>274</v>
      </c>
      <c r="E132" s="440"/>
      <c r="F132" s="440"/>
      <c r="G132" s="441">
        <v>2190</v>
      </c>
      <c r="H132" s="344"/>
      <c r="I132" s="346"/>
      <c r="J132" s="9"/>
    </row>
    <row r="133" spans="1:10" ht="36" customHeight="1" x14ac:dyDescent="0.25">
      <c r="A133" s="9"/>
      <c r="B133" s="442" t="s">
        <v>275</v>
      </c>
      <c r="C133" s="443"/>
      <c r="D133" s="444"/>
      <c r="E133" s="445"/>
      <c r="F133" s="445"/>
      <c r="G133" s="446">
        <v>1590</v>
      </c>
      <c r="H133" s="349"/>
      <c r="I133" s="351"/>
      <c r="J133" s="9"/>
    </row>
    <row r="134" spans="1:10" ht="36" customHeight="1" x14ac:dyDescent="0.25">
      <c r="A134" s="9"/>
      <c r="B134" s="442" t="s">
        <v>276</v>
      </c>
      <c r="C134" s="443"/>
      <c r="D134" s="444"/>
      <c r="E134" s="445"/>
      <c r="F134" s="445"/>
      <c r="G134" s="446">
        <v>1440</v>
      </c>
      <c r="H134" s="349"/>
      <c r="I134" s="351"/>
      <c r="J134" s="9"/>
    </row>
    <row r="135" spans="1:10" ht="54" customHeight="1" thickBot="1" x14ac:dyDescent="0.3">
      <c r="A135" s="9"/>
      <c r="B135" s="447" t="s">
        <v>277</v>
      </c>
      <c r="C135" s="448"/>
      <c r="D135" s="449"/>
      <c r="E135" s="450"/>
      <c r="F135" s="450"/>
      <c r="G135" s="451">
        <v>1290</v>
      </c>
      <c r="H135" s="452"/>
      <c r="I135" s="453"/>
      <c r="J135" s="9"/>
    </row>
    <row r="136" spans="1:10" ht="40.5" customHeight="1" x14ac:dyDescent="0.25">
      <c r="A136" s="7"/>
      <c r="B136" s="134" t="s">
        <v>211</v>
      </c>
      <c r="C136" s="134"/>
      <c r="D136" s="134"/>
      <c r="E136" s="134"/>
      <c r="F136" s="134"/>
      <c r="G136" s="134"/>
      <c r="H136" s="134"/>
      <c r="I136" s="134"/>
      <c r="J136" s="134"/>
    </row>
    <row r="137" spans="1:10" ht="23.25" x14ac:dyDescent="0.25">
      <c r="A137" s="355" t="s">
        <v>278</v>
      </c>
      <c r="B137" s="355"/>
      <c r="C137" s="355"/>
      <c r="D137" s="355"/>
      <c r="E137" s="355"/>
      <c r="F137" s="355"/>
      <c r="G137" s="355"/>
      <c r="H137" s="355"/>
      <c r="I137" s="9"/>
      <c r="J137" s="9"/>
    </row>
    <row r="138" spans="1:10" ht="25.5" x14ac:dyDescent="0.35">
      <c r="A138" s="356" t="s">
        <v>279</v>
      </c>
      <c r="B138" s="356"/>
      <c r="C138" s="356"/>
      <c r="D138" s="356"/>
      <c r="E138" s="357" t="s">
        <v>280</v>
      </c>
      <c r="F138" s="358"/>
      <c r="G138" s="358"/>
      <c r="H138" s="9"/>
      <c r="I138" s="9"/>
      <c r="J138" s="9"/>
    </row>
    <row r="139" spans="1:10" ht="25.5" x14ac:dyDescent="0.35">
      <c r="A139" s="359" t="s">
        <v>281</v>
      </c>
      <c r="B139" s="359"/>
      <c r="C139" s="359"/>
      <c r="D139" s="359"/>
      <c r="E139" s="360">
        <v>1</v>
      </c>
      <c r="F139" s="358"/>
      <c r="G139" s="358"/>
      <c r="H139" s="9"/>
      <c r="I139" s="9"/>
      <c r="J139" s="9"/>
    </row>
    <row r="140" spans="1:10" ht="25.5" x14ac:dyDescent="0.35">
      <c r="A140" s="359">
        <v>2</v>
      </c>
      <c r="B140" s="359"/>
      <c r="C140" s="359"/>
      <c r="D140" s="359"/>
      <c r="E140" s="361">
        <v>1.1000000000000001</v>
      </c>
      <c r="F140" s="358"/>
      <c r="G140" s="358"/>
      <c r="H140" s="9"/>
      <c r="I140" s="9"/>
      <c r="J140" s="9"/>
    </row>
    <row r="141" spans="1:10" ht="25.5" x14ac:dyDescent="0.35">
      <c r="A141" s="359">
        <v>3</v>
      </c>
      <c r="B141" s="359"/>
      <c r="C141" s="359"/>
      <c r="D141" s="359"/>
      <c r="E141" s="361">
        <v>1.2</v>
      </c>
      <c r="F141" s="358"/>
      <c r="G141" s="358"/>
      <c r="H141" s="9"/>
      <c r="I141" s="9"/>
      <c r="J141" s="9"/>
    </row>
    <row r="142" spans="1:10" ht="25.5" x14ac:dyDescent="0.35">
      <c r="A142" s="359" t="s">
        <v>282</v>
      </c>
      <c r="B142" s="359"/>
      <c r="C142" s="359"/>
      <c r="D142" s="359"/>
      <c r="E142" s="361">
        <v>1.25</v>
      </c>
      <c r="F142" s="358"/>
      <c r="G142" s="358"/>
      <c r="H142" s="9"/>
      <c r="I142" s="9"/>
      <c r="J142" s="9"/>
    </row>
    <row r="143" spans="1:10" ht="25.5" x14ac:dyDescent="0.35">
      <c r="A143" s="359" t="s">
        <v>283</v>
      </c>
      <c r="B143" s="359"/>
      <c r="C143" s="359"/>
      <c r="D143" s="359"/>
      <c r="E143" s="361">
        <v>1.3</v>
      </c>
      <c r="F143" s="358"/>
      <c r="G143" s="358"/>
      <c r="H143" s="9"/>
      <c r="I143" s="9"/>
      <c r="J143" s="9"/>
    </row>
    <row r="144" spans="1:10" ht="25.5" x14ac:dyDescent="0.35">
      <c r="A144" s="359" t="s">
        <v>284</v>
      </c>
      <c r="B144" s="359"/>
      <c r="C144" s="359"/>
      <c r="D144" s="359"/>
      <c r="E144" s="361">
        <v>1.35</v>
      </c>
      <c r="F144" s="358"/>
      <c r="G144" s="358"/>
      <c r="H144" s="9"/>
      <c r="I144" s="9"/>
      <c r="J144" s="9"/>
    </row>
    <row r="145" spans="1:10" ht="25.5" x14ac:dyDescent="0.35">
      <c r="A145" s="359" t="s">
        <v>285</v>
      </c>
      <c r="B145" s="359"/>
      <c r="C145" s="359"/>
      <c r="D145" s="359"/>
      <c r="E145" s="361">
        <v>1.4</v>
      </c>
      <c r="F145" s="358"/>
      <c r="G145" s="358"/>
      <c r="H145" s="9"/>
      <c r="I145" s="9"/>
      <c r="J145" s="9"/>
    </row>
    <row r="146" spans="1:10" ht="25.5" x14ac:dyDescent="0.35">
      <c r="A146" s="359" t="s">
        <v>286</v>
      </c>
      <c r="B146" s="359"/>
      <c r="C146" s="359"/>
      <c r="D146" s="359"/>
      <c r="E146" s="361">
        <v>1.45</v>
      </c>
      <c r="F146" s="358"/>
      <c r="G146" s="358"/>
      <c r="H146" s="9"/>
      <c r="I146" s="9"/>
      <c r="J146" s="9"/>
    </row>
    <row r="147" spans="1:10" ht="25.5" x14ac:dyDescent="0.35">
      <c r="A147" s="359" t="s">
        <v>287</v>
      </c>
      <c r="B147" s="359"/>
      <c r="C147" s="359"/>
      <c r="D147" s="359"/>
      <c r="E147" s="361">
        <v>1.5</v>
      </c>
      <c r="F147" s="358"/>
      <c r="G147" s="358"/>
      <c r="H147" s="9"/>
      <c r="I147" s="9"/>
      <c r="J147" s="9"/>
    </row>
    <row r="148" spans="1:10" ht="25.5" x14ac:dyDescent="0.35">
      <c r="A148" s="359" t="s">
        <v>288</v>
      </c>
      <c r="B148" s="359"/>
      <c r="C148" s="359"/>
      <c r="D148" s="359"/>
      <c r="E148" s="361">
        <v>2</v>
      </c>
      <c r="F148" s="358"/>
      <c r="G148" s="358"/>
      <c r="H148" s="9"/>
      <c r="I148" s="9"/>
      <c r="J148" s="9"/>
    </row>
    <row r="149" spans="1:10" ht="53.25" customHeight="1" x14ac:dyDescent="0.25">
      <c r="A149" s="362" t="s">
        <v>289</v>
      </c>
      <c r="B149" s="362"/>
      <c r="C149" s="362"/>
      <c r="D149" s="362"/>
      <c r="E149" s="362"/>
      <c r="F149" s="362"/>
      <c r="G149" s="362"/>
      <c r="H149" s="362"/>
      <c r="I149" s="9"/>
      <c r="J149" s="9"/>
    </row>
  </sheetData>
  <sheetProtection selectLockedCells="1" selectUnlockedCells="1"/>
  <mergeCells count="258">
    <mergeCell ref="A145:D145"/>
    <mergeCell ref="A146:D146"/>
    <mergeCell ref="A147:D147"/>
    <mergeCell ref="A148:D148"/>
    <mergeCell ref="A149:H149"/>
    <mergeCell ref="A139:D139"/>
    <mergeCell ref="A140:D140"/>
    <mergeCell ref="A141:D141"/>
    <mergeCell ref="A142:D142"/>
    <mergeCell ref="A143:D143"/>
    <mergeCell ref="A144:D144"/>
    <mergeCell ref="G134:I134"/>
    <mergeCell ref="B135:C135"/>
    <mergeCell ref="G135:I135"/>
    <mergeCell ref="B136:J136"/>
    <mergeCell ref="A137:H137"/>
    <mergeCell ref="A138:D138"/>
    <mergeCell ref="B130:I130"/>
    <mergeCell ref="B131:C131"/>
    <mergeCell ref="D131:F131"/>
    <mergeCell ref="G131:I131"/>
    <mergeCell ref="B132:C132"/>
    <mergeCell ref="D132:F135"/>
    <mergeCell ref="G132:I132"/>
    <mergeCell ref="B133:C133"/>
    <mergeCell ref="G133:I133"/>
    <mergeCell ref="B134:C134"/>
    <mergeCell ref="B123:E123"/>
    <mergeCell ref="F123:J123"/>
    <mergeCell ref="B124:E124"/>
    <mergeCell ref="B126:J126"/>
    <mergeCell ref="B127:J127"/>
    <mergeCell ref="B129:I129"/>
    <mergeCell ref="B119:E119"/>
    <mergeCell ref="F119:J119"/>
    <mergeCell ref="B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7:E97"/>
    <mergeCell ref="F97:J98"/>
    <mergeCell ref="B98:E98"/>
    <mergeCell ref="B99:E99"/>
    <mergeCell ref="F99:J99"/>
    <mergeCell ref="B100:E100"/>
    <mergeCell ref="F100:J100"/>
    <mergeCell ref="B93:E93"/>
    <mergeCell ref="F93:J94"/>
    <mergeCell ref="B94:E94"/>
    <mergeCell ref="B95:E95"/>
    <mergeCell ref="F95:J96"/>
    <mergeCell ref="B96:E96"/>
    <mergeCell ref="B89:E89"/>
    <mergeCell ref="F89:J90"/>
    <mergeCell ref="B90:E90"/>
    <mergeCell ref="B91:E91"/>
    <mergeCell ref="F91:J92"/>
    <mergeCell ref="B92:E92"/>
    <mergeCell ref="B85:E85"/>
    <mergeCell ref="F85:J85"/>
    <mergeCell ref="B86:J86"/>
    <mergeCell ref="B87:E87"/>
    <mergeCell ref="F87:J88"/>
    <mergeCell ref="B88:E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92"/>
      <c r="G19" s="393"/>
      <c r="H19" s="393"/>
      <c r="I19" s="393"/>
      <c r="J19" s="394"/>
    </row>
    <row r="20" spans="1:10" ht="36" customHeight="1" x14ac:dyDescent="0.25">
      <c r="A20" s="7"/>
      <c r="B20" s="52" t="s">
        <v>296</v>
      </c>
      <c r="C20" s="53"/>
      <c r="D20" s="53"/>
      <c r="E20" s="53"/>
      <c r="F20" s="149">
        <v>23760</v>
      </c>
      <c r="G20" s="150"/>
      <c r="H20" s="150"/>
      <c r="I20" s="150"/>
      <c r="J20" s="151"/>
    </row>
    <row r="21" spans="1:10" ht="36" customHeight="1" thickBot="1" x14ac:dyDescent="0.3">
      <c r="A21" s="7"/>
      <c r="B21" s="52" t="s">
        <v>297</v>
      </c>
      <c r="C21" s="53"/>
      <c r="D21" s="53"/>
      <c r="E21" s="53"/>
      <c r="F21" s="121">
        <v>1440</v>
      </c>
      <c r="G21" s="122"/>
      <c r="H21" s="122"/>
      <c r="I21" s="122"/>
      <c r="J21" s="123"/>
    </row>
    <row r="22" spans="1:10" ht="24" thickBot="1" x14ac:dyDescent="0.3">
      <c r="A22" s="7"/>
      <c r="B22" s="27"/>
      <c r="C22" s="38"/>
      <c r="D22" s="38"/>
      <c r="E22" s="39"/>
      <c r="F22" s="162"/>
      <c r="G22" s="163"/>
      <c r="H22" s="163"/>
      <c r="I22" s="163"/>
      <c r="J22" s="164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54" customHeight="1" thickBot="1" x14ac:dyDescent="0.3">
      <c r="A55" s="7"/>
      <c r="B55" s="203" t="s">
        <v>213</v>
      </c>
      <c r="C55" s="204"/>
      <c r="D55" s="204"/>
      <c r="E55" s="205"/>
      <c r="F55" s="218" t="str">
        <f>"Цена от "&amp;MIN(F57,F61:J62,H95,F63:J74)&amp;" до "&amp;MAX(F57,F61:J62,H95,F63:J74)</f>
        <v>Цена от 3024 до 32580</v>
      </c>
      <c r="G55" s="219"/>
      <c r="H55" s="219"/>
      <c r="I55" s="219"/>
      <c r="J55" s="220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5688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7812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26568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17712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21254.400000000001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18792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17352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32580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8460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13104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11340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32580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27090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37440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30240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46080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6480</v>
      </c>
      <c r="G88" s="68"/>
      <c r="H88" s="68"/>
      <c r="I88" s="68"/>
      <c r="J88" s="69"/>
    </row>
    <row r="89" spans="1:10" ht="36" customHeight="1" thickBot="1" x14ac:dyDescent="0.3">
      <c r="A89" s="7"/>
      <c r="B89" s="221" t="s">
        <v>185</v>
      </c>
      <c r="C89" s="222"/>
      <c r="D89" s="222"/>
      <c r="E89" s="223"/>
      <c r="F89" s="218"/>
      <c r="G89" s="219"/>
      <c r="H89" s="219"/>
      <c r="I89" s="219"/>
      <c r="J89" s="220"/>
    </row>
    <row r="90" spans="1:10" ht="22.5" customHeight="1" thickBot="1" x14ac:dyDescent="0.3">
      <c r="A90" s="7" t="s">
        <v>111</v>
      </c>
      <c r="B90" s="171" t="s">
        <v>186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187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18"/>
      <c r="G94" s="219"/>
      <c r="H94" s="219"/>
      <c r="I94" s="219"/>
      <c r="J94" s="220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4">
        <f>H95*1.2</f>
        <v>12744</v>
      </c>
      <c r="G95" s="225">
        <f>H95*1.1</f>
        <v>11682.000000000002</v>
      </c>
      <c r="H95" s="225">
        <v>10620</v>
      </c>
      <c r="I95" s="225">
        <f>H95*0.75</f>
        <v>7965</v>
      </c>
      <c r="J95" s="226">
        <f>H95*0.5</f>
        <v>5310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9432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10620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4">
        <f>H98*1.2</f>
        <v>18144</v>
      </c>
      <c r="G98" s="225">
        <f>H98*1.1</f>
        <v>16632</v>
      </c>
      <c r="H98" s="225">
        <v>15120</v>
      </c>
      <c r="I98" s="225">
        <f>H98*0.75</f>
        <v>11340</v>
      </c>
      <c r="J98" s="226">
        <f>H98*0.5</f>
        <v>7560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13680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15120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10620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44244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88488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110808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1440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66600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132768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166032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2124</v>
      </c>
      <c r="G110" s="122"/>
      <c r="H110" s="122"/>
      <c r="I110" s="122"/>
      <c r="J110" s="123"/>
    </row>
    <row r="111" spans="1:10" ht="36" customHeight="1" x14ac:dyDescent="0.25">
      <c r="A111" s="7"/>
      <c r="B111" s="251" t="s">
        <v>186</v>
      </c>
      <c r="C111" s="252"/>
      <c r="D111" s="252"/>
      <c r="E111" s="252"/>
      <c r="F111" s="252"/>
      <c r="G111" s="252"/>
      <c r="H111" s="252"/>
      <c r="I111" s="252"/>
      <c r="J111" s="253"/>
    </row>
    <row r="112" spans="1:10" ht="36" customHeight="1" thickBot="1" x14ac:dyDescent="0.3">
      <c r="A112" s="7"/>
      <c r="B112" s="318" t="s">
        <v>207</v>
      </c>
      <c r="C112" s="318"/>
      <c r="D112" s="318"/>
      <c r="E112" s="318"/>
      <c r="F112" s="263">
        <v>90</v>
      </c>
      <c r="G112" s="263"/>
      <c r="H112" s="263"/>
      <c r="I112" s="263"/>
      <c r="J112" s="264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3.25" x14ac:dyDescent="0.25">
      <c r="A114" s="7"/>
      <c r="B114" s="127"/>
      <c r="C114" s="128"/>
      <c r="D114" s="128"/>
      <c r="E114" s="128"/>
      <c r="F114" s="129"/>
      <c r="G114" s="129"/>
      <c r="H114" s="129"/>
      <c r="I114" s="129"/>
      <c r="J114" s="129"/>
    </row>
    <row r="115" spans="1:10" ht="56.25" customHeight="1" x14ac:dyDescent="0.25">
      <c r="A115" s="7"/>
      <c r="B115" s="130" t="s">
        <v>243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1.25" customHeight="1" x14ac:dyDescent="0.25">
      <c r="A116" s="7"/>
      <c r="B116" s="130" t="s">
        <v>209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1" x14ac:dyDescent="0.25">
      <c r="A117" s="7" t="s">
        <v>113</v>
      </c>
      <c r="B117" s="132" t="s">
        <v>247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42" customHeight="1" x14ac:dyDescent="0.25">
      <c r="A118" s="7"/>
      <c r="B118" s="134" t="s">
        <v>211</v>
      </c>
      <c r="C118" s="134"/>
      <c r="D118" s="134"/>
      <c r="E118" s="134"/>
      <c r="F118" s="134"/>
      <c r="G118" s="134"/>
      <c r="H118" s="134"/>
      <c r="I118" s="134"/>
      <c r="J118" s="134"/>
    </row>
    <row r="119" spans="1:10" ht="21" x14ac:dyDescent="0.25">
      <c r="A119" s="7"/>
    </row>
  </sheetData>
  <sheetProtection selectLockedCells="1" selectUnlockedCells="1"/>
  <mergeCells count="215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3024 до 74880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26640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2664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6660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11376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7812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26568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35280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42336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18792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17352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32580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74880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3024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17064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14760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42372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4608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5976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39780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23400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16560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49680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59616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26640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24480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46080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4320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19224</v>
      </c>
      <c r="G102" s="225">
        <f>H102*1.1</f>
        <v>17622</v>
      </c>
      <c r="H102" s="225">
        <v>16020</v>
      </c>
      <c r="I102" s="225">
        <f>H102*0.75</f>
        <v>12015</v>
      </c>
      <c r="J102" s="226">
        <f>H102*0.5</f>
        <v>8010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18864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27648</v>
      </c>
      <c r="G105" s="225">
        <f>H105*1.1</f>
        <v>25344.000000000004</v>
      </c>
      <c r="H105" s="225">
        <v>23040</v>
      </c>
      <c r="I105" s="225">
        <f>H105*0.75</f>
        <v>17280</v>
      </c>
      <c r="J105" s="226">
        <f>H105*0.5</f>
        <v>11520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26640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15120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3"/>
      <c r="F108" s="117">
        <f>H108*1.2</f>
        <v>62899.199999999997</v>
      </c>
      <c r="G108" s="117">
        <f>H108*1.1</f>
        <v>57657.600000000006</v>
      </c>
      <c r="H108" s="117">
        <v>52416</v>
      </c>
      <c r="I108" s="117">
        <f>H108*0.75</f>
        <v>39312</v>
      </c>
      <c r="J108" s="117">
        <f>H108*0.5</f>
        <v>26208</v>
      </c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44244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88488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110808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1440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66600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132768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166032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2124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3.25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8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7"/>
      <c r="G19" s="249"/>
      <c r="H19" s="249"/>
      <c r="I19" s="249"/>
      <c r="J19" s="250"/>
    </row>
    <row r="20" spans="1:10" ht="36" customHeight="1" x14ac:dyDescent="0.25">
      <c r="A20" s="7"/>
      <c r="B20" s="52" t="s">
        <v>296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297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54" customHeight="1" thickBot="1" x14ac:dyDescent="0.3">
      <c r="A55" s="7"/>
      <c r="B55" s="203" t="s">
        <v>213</v>
      </c>
      <c r="C55" s="204"/>
      <c r="D55" s="204"/>
      <c r="E55" s="205"/>
      <c r="F55" s="218" t="str">
        <f>"Цена от "&amp;MIN(F57,F61:J62,H95,F63:J74)&amp;" до "&amp;MAX(F57,F61:J62,H95,F63:J74)</f>
        <v>Цена от 3024 до 30600</v>
      </c>
      <c r="G55" s="219"/>
      <c r="H55" s="219"/>
      <c r="I55" s="219"/>
      <c r="J55" s="220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9360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936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2340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8856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4968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21240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25488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4248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4248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10080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10620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7092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30600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3564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3888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12150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6480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30240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36288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6480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5040</v>
      </c>
      <c r="G88" s="68"/>
      <c r="H88" s="68"/>
      <c r="I88" s="68"/>
      <c r="J88" s="69"/>
    </row>
    <row r="89" spans="1:10" ht="36" customHeight="1" thickBot="1" x14ac:dyDescent="0.3">
      <c r="A89" s="7"/>
      <c r="B89" s="221" t="s">
        <v>185</v>
      </c>
      <c r="C89" s="222"/>
      <c r="D89" s="222"/>
      <c r="E89" s="223"/>
      <c r="F89" s="218"/>
      <c r="G89" s="219"/>
      <c r="H89" s="219"/>
      <c r="I89" s="219"/>
      <c r="J89" s="220"/>
    </row>
    <row r="90" spans="1:10" ht="22.5" customHeight="1" thickBot="1" x14ac:dyDescent="0.3">
      <c r="A90" s="7" t="s">
        <v>111</v>
      </c>
      <c r="B90" s="171" t="s">
        <v>186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187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18"/>
      <c r="G94" s="219"/>
      <c r="H94" s="219"/>
      <c r="I94" s="219"/>
      <c r="J94" s="220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4">
        <f>H95*1.2</f>
        <v>11059.199999999999</v>
      </c>
      <c r="G95" s="225">
        <f>H95*1.1</f>
        <v>10137.6</v>
      </c>
      <c r="H95" s="225">
        <v>9216</v>
      </c>
      <c r="I95" s="225">
        <f>H95*0.75</f>
        <v>6912</v>
      </c>
      <c r="J95" s="226">
        <f>H95*0.5</f>
        <v>4608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7812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6372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4">
        <f>H98*1.2</f>
        <v>15552</v>
      </c>
      <c r="G98" s="225">
        <f>H98*1.1</f>
        <v>14256.000000000002</v>
      </c>
      <c r="H98" s="225">
        <v>12960</v>
      </c>
      <c r="I98" s="225">
        <f>H98*0.75</f>
        <v>9720</v>
      </c>
      <c r="J98" s="226">
        <f>H98*0.5</f>
        <v>6480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9216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29016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58140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72576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1080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43560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87084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109008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1440</v>
      </c>
      <c r="G110" s="122"/>
      <c r="H110" s="122"/>
      <c r="I110" s="122"/>
      <c r="J110" s="123"/>
    </row>
    <row r="111" spans="1:10" ht="36" customHeight="1" x14ac:dyDescent="0.25">
      <c r="A111" s="7"/>
      <c r="B111" s="251" t="s">
        <v>186</v>
      </c>
      <c r="C111" s="252"/>
      <c r="D111" s="252"/>
      <c r="E111" s="252"/>
      <c r="F111" s="252"/>
      <c r="G111" s="252"/>
      <c r="H111" s="252"/>
      <c r="I111" s="252"/>
      <c r="J111" s="253"/>
    </row>
    <row r="112" spans="1:10" ht="36" customHeight="1" thickBot="1" x14ac:dyDescent="0.3">
      <c r="A112" s="7"/>
      <c r="B112" s="318" t="s">
        <v>207</v>
      </c>
      <c r="C112" s="318"/>
      <c r="D112" s="318"/>
      <c r="E112" s="318"/>
      <c r="F112" s="263">
        <v>90</v>
      </c>
      <c r="G112" s="263"/>
      <c r="H112" s="263"/>
      <c r="I112" s="263"/>
      <c r="J112" s="264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7"/>
      <c r="C114" s="128"/>
      <c r="D114" s="128"/>
      <c r="E114" s="128"/>
      <c r="F114" s="129"/>
      <c r="G114" s="129"/>
      <c r="H114" s="129"/>
      <c r="I114" s="129"/>
      <c r="J114" s="129"/>
    </row>
    <row r="115" spans="1:10" ht="56.25" customHeight="1" x14ac:dyDescent="0.25">
      <c r="A115" s="7"/>
      <c r="B115" s="130" t="s">
        <v>243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1.25" customHeight="1" x14ac:dyDescent="0.25">
      <c r="A116" s="7"/>
      <c r="B116" s="130" t="s">
        <v>209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1" x14ac:dyDescent="0.25">
      <c r="A117" s="7" t="s">
        <v>113</v>
      </c>
      <c r="B117" s="132" t="s">
        <v>247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42" customHeight="1" x14ac:dyDescent="0.25">
      <c r="A118" s="7"/>
      <c r="B118" s="134" t="s">
        <v>211</v>
      </c>
      <c r="C118" s="134"/>
      <c r="D118" s="134"/>
      <c r="E118" s="134"/>
      <c r="F118" s="134"/>
      <c r="G118" s="134"/>
      <c r="H118" s="134"/>
      <c r="I118" s="134"/>
      <c r="J118" s="134"/>
    </row>
    <row r="119" spans="1:10" ht="21" x14ac:dyDescent="0.25">
      <c r="A119" s="7"/>
    </row>
  </sheetData>
  <sheetProtection selectLockedCells="1" selectUnlockedCells="1"/>
  <mergeCells count="215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6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A6" sqref="A6:XFD6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14256 до 712800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370656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384912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399168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413424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427680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441936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456192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470448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484704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498960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513216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527472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541728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555984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258</v>
      </c>
      <c r="C61" s="53"/>
      <c r="D61" s="53"/>
      <c r="E61" s="54"/>
      <c r="F61" s="67">
        <v>570240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298</v>
      </c>
      <c r="C62" s="53"/>
      <c r="D62" s="53"/>
      <c r="E62" s="54"/>
      <c r="F62" s="67">
        <v>584496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299</v>
      </c>
      <c r="C63" s="53"/>
      <c r="D63" s="53"/>
      <c r="E63" s="54"/>
      <c r="F63" s="67">
        <v>598752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300</v>
      </c>
      <c r="C64" s="53"/>
      <c r="D64" s="53"/>
      <c r="E64" s="54"/>
      <c r="F64" s="67">
        <v>613008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301</v>
      </c>
      <c r="C65" s="53"/>
      <c r="D65" s="53"/>
      <c r="E65" s="54"/>
      <c r="F65" s="67">
        <v>627264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302</v>
      </c>
      <c r="C66" s="53"/>
      <c r="D66" s="53"/>
      <c r="E66" s="54"/>
      <c r="F66" s="67">
        <v>641520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303</v>
      </c>
      <c r="C67" s="53"/>
      <c r="D67" s="53"/>
      <c r="E67" s="54"/>
      <c r="F67" s="67">
        <v>655776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304</v>
      </c>
      <c r="C68" s="53"/>
      <c r="D68" s="53"/>
      <c r="E68" s="54"/>
      <c r="F68" s="67">
        <v>670032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305</v>
      </c>
      <c r="C69" s="53"/>
      <c r="D69" s="53"/>
      <c r="E69" s="54"/>
      <c r="F69" s="67">
        <v>684288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306</v>
      </c>
      <c r="C70" s="53"/>
      <c r="D70" s="53"/>
      <c r="E70" s="54"/>
      <c r="F70" s="67">
        <v>698544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307</v>
      </c>
      <c r="C71" s="53"/>
      <c r="D71" s="53"/>
      <c r="E71" s="54"/>
      <c r="F71" s="67">
        <v>712800</v>
      </c>
      <c r="G71" s="68"/>
      <c r="H71" s="68"/>
      <c r="I71" s="68"/>
      <c r="J71" s="69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73" t="str">
        <f>"Цена от "&amp;MIN(F73:F82)&amp;" до "&amp;MAX(F73:F82)</f>
        <v>Цена от 1980 до 61740</v>
      </c>
      <c r="G72" s="74"/>
      <c r="H72" s="74"/>
      <c r="I72" s="74"/>
      <c r="J72" s="75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8856</v>
      </c>
      <c r="G73" s="68"/>
      <c r="H73" s="68"/>
      <c r="I73" s="68"/>
      <c r="J73" s="69"/>
    </row>
    <row r="74" spans="1:10" ht="36" customHeight="1" x14ac:dyDescent="0.25">
      <c r="A74" s="7"/>
      <c r="B74" s="76" t="s">
        <v>212</v>
      </c>
      <c r="C74" s="77"/>
      <c r="D74" s="77"/>
      <c r="E74" s="54"/>
      <c r="F74" s="67">
        <v>2700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61740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13140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36540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41940</v>
      </c>
      <c r="G82" s="68"/>
      <c r="H82" s="68"/>
      <c r="I82" s="68"/>
      <c r="J82" s="69"/>
    </row>
    <row r="83" spans="1:10" ht="54" customHeight="1" thickBot="1" x14ac:dyDescent="0.3">
      <c r="A83" s="7"/>
      <c r="B83" s="203" t="s">
        <v>213</v>
      </c>
      <c r="C83" s="204"/>
      <c r="D83" s="204"/>
      <c r="E83" s="205"/>
      <c r="F83" s="218" t="str">
        <f>"Цена от "&amp;MIN(F85,F89:F102)&amp;" до "&amp;MAX(F85,F89:F102)</f>
        <v>Цена от 3240 до 787140</v>
      </c>
      <c r="G83" s="219"/>
      <c r="H83" s="219"/>
      <c r="I83" s="219"/>
      <c r="J83" s="220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154</v>
      </c>
      <c r="C85" s="77"/>
      <c r="D85" s="77"/>
      <c r="E85" s="54"/>
      <c r="F85" s="67">
        <v>80640</v>
      </c>
      <c r="G85" s="68"/>
      <c r="H85" s="68"/>
      <c r="I85" s="68"/>
      <c r="J85" s="69"/>
    </row>
    <row r="86" spans="1:10" ht="36" customHeight="1" x14ac:dyDescent="0.25">
      <c r="A86" s="7"/>
      <c r="B86" s="76" t="s">
        <v>155</v>
      </c>
      <c r="C86" s="77"/>
      <c r="D86" s="77"/>
      <c r="E86" s="54"/>
      <c r="F86" s="67">
        <v>8064</v>
      </c>
      <c r="G86" s="68"/>
      <c r="H86" s="68"/>
      <c r="I86" s="68"/>
      <c r="J86" s="69"/>
    </row>
    <row r="87" spans="1:10" ht="36" customHeight="1" thickBot="1" x14ac:dyDescent="0.3">
      <c r="A87" s="7"/>
      <c r="B87" s="76" t="s">
        <v>156</v>
      </c>
      <c r="C87" s="77"/>
      <c r="D87" s="77"/>
      <c r="E87" s="54"/>
      <c r="F87" s="67">
        <v>20160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157</v>
      </c>
      <c r="C89" s="77"/>
      <c r="D89" s="77"/>
      <c r="E89" s="54"/>
      <c r="F89" s="67">
        <v>115740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158</v>
      </c>
      <c r="C90" s="96"/>
      <c r="D90" s="96"/>
      <c r="E90" s="97"/>
      <c r="F90" s="67">
        <v>83340</v>
      </c>
      <c r="G90" s="68"/>
      <c r="H90" s="68"/>
      <c r="I90" s="68"/>
      <c r="J90" s="69"/>
    </row>
    <row r="91" spans="1:10" ht="36" customHeight="1" x14ac:dyDescent="0.25">
      <c r="A91" s="7"/>
      <c r="B91" s="76" t="s">
        <v>260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159</v>
      </c>
      <c r="C92" s="77"/>
      <c r="D92" s="77"/>
      <c r="E92" s="54"/>
      <c r="F92" s="67">
        <v>256140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160</v>
      </c>
      <c r="C93" s="77"/>
      <c r="D93" s="77"/>
      <c r="E93" s="54"/>
      <c r="F93" s="67">
        <v>67140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67">
        <v>80568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67">
        <v>122940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67">
        <v>164340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164</v>
      </c>
      <c r="C97" s="77"/>
      <c r="D97" s="77"/>
      <c r="E97" s="54"/>
      <c r="F97" s="67">
        <v>268740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165</v>
      </c>
      <c r="C98" s="77"/>
      <c r="D98" s="77"/>
      <c r="E98" s="54"/>
      <c r="F98" s="67">
        <v>115560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166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167</v>
      </c>
      <c r="C100" s="77"/>
      <c r="D100" s="77"/>
      <c r="E100" s="54"/>
      <c r="F100" s="67">
        <v>54540</v>
      </c>
      <c r="G100" s="68"/>
      <c r="H100" s="68"/>
      <c r="I100" s="68"/>
      <c r="J100" s="69"/>
    </row>
    <row r="101" spans="1:10" ht="36" customHeight="1" x14ac:dyDescent="0.25">
      <c r="B101" s="76" t="s">
        <v>168</v>
      </c>
      <c r="C101" s="77"/>
      <c r="D101" s="77"/>
      <c r="E101" s="54"/>
      <c r="F101" s="67">
        <v>45540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170</v>
      </c>
      <c r="C102" s="77"/>
      <c r="D102" s="77"/>
      <c r="E102" s="54"/>
      <c r="F102" s="67">
        <v>59940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171</v>
      </c>
      <c r="C103" s="77"/>
      <c r="D103" s="77"/>
      <c r="E103" s="54"/>
      <c r="F103" s="67">
        <v>8856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172</v>
      </c>
      <c r="C104" s="77"/>
      <c r="D104" s="77"/>
      <c r="E104" s="54"/>
      <c r="F104" s="67">
        <v>75060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173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174</v>
      </c>
      <c r="C106" s="77"/>
      <c r="D106" s="77"/>
      <c r="E106" s="54"/>
      <c r="F106" s="67">
        <v>197280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175</v>
      </c>
      <c r="C107" s="77"/>
      <c r="D107" s="77"/>
      <c r="E107" s="54"/>
      <c r="F107" s="67">
        <v>141840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67">
        <v>435600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67">
        <v>114480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178</v>
      </c>
      <c r="C110" s="85"/>
      <c r="D110" s="85"/>
      <c r="E110" s="86"/>
      <c r="F110" s="67">
        <v>137376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67">
        <v>209520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67">
        <v>280080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67">
        <v>457200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182</v>
      </c>
      <c r="C114" s="79"/>
      <c r="D114" s="79"/>
      <c r="E114" s="36"/>
      <c r="F114" s="67">
        <v>5760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67">
        <v>102240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186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169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185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71" t="s">
        <v>186</v>
      </c>
      <c r="C119" s="172"/>
      <c r="D119" s="172"/>
      <c r="E119" s="172"/>
      <c r="F119" s="172"/>
      <c r="G119" s="172"/>
      <c r="H119" s="172"/>
      <c r="I119" s="172"/>
      <c r="J119" s="173"/>
    </row>
    <row r="120" spans="1:10" ht="36" customHeight="1" x14ac:dyDescent="0.25">
      <c r="A120" s="7"/>
      <c r="B120" s="107" t="s">
        <v>187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188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189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190</v>
      </c>
      <c r="C123" s="19"/>
      <c r="D123" s="19"/>
      <c r="E123" s="20"/>
      <c r="F123" s="218"/>
      <c r="G123" s="219"/>
      <c r="H123" s="219"/>
      <c r="I123" s="219"/>
      <c r="J123" s="220"/>
    </row>
    <row r="124" spans="1:10" ht="36" customHeight="1" x14ac:dyDescent="0.25">
      <c r="A124" s="7" t="s">
        <v>111</v>
      </c>
      <c r="B124" s="76" t="s">
        <v>244</v>
      </c>
      <c r="C124" s="77"/>
      <c r="D124" s="77"/>
      <c r="E124" s="54"/>
      <c r="F124" s="67">
        <v>34560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261</v>
      </c>
      <c r="C125" s="77"/>
      <c r="D125" s="77"/>
      <c r="E125" s="54"/>
      <c r="F125" s="67">
        <v>34560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262</v>
      </c>
      <c r="C126" s="77"/>
      <c r="D126" s="77"/>
      <c r="E126" s="54"/>
      <c r="F126" s="67">
        <v>59040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263</v>
      </c>
      <c r="C127" s="77"/>
      <c r="D127" s="77"/>
      <c r="E127" s="54"/>
      <c r="F127" s="67">
        <v>59040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197</v>
      </c>
      <c r="C128" s="77"/>
      <c r="D128" s="77"/>
      <c r="E128" s="54"/>
      <c r="F128" s="67">
        <v>34560</v>
      </c>
      <c r="G128" s="68"/>
      <c r="H128" s="68"/>
      <c r="I128" s="68"/>
      <c r="J128" s="69"/>
    </row>
    <row r="129" spans="1:10" ht="54" customHeight="1" thickBot="1" x14ac:dyDescent="0.3">
      <c r="A129" s="7"/>
      <c r="B129" s="165" t="s">
        <v>198</v>
      </c>
      <c r="C129" s="166"/>
      <c r="D129" s="166"/>
      <c r="E129" s="167"/>
      <c r="F129" s="101"/>
      <c r="G129" s="102"/>
      <c r="H129" s="102"/>
      <c r="I129" s="102"/>
      <c r="J129" s="103"/>
    </row>
    <row r="130" spans="1:10" ht="36" customHeight="1" x14ac:dyDescent="0.25">
      <c r="A130" s="7"/>
      <c r="B130" s="76" t="s">
        <v>199</v>
      </c>
      <c r="C130" s="77"/>
      <c r="D130" s="77"/>
      <c r="E130" s="54"/>
      <c r="F130" s="67">
        <v>45540</v>
      </c>
      <c r="G130" s="68"/>
      <c r="H130" s="68"/>
      <c r="I130" s="68"/>
      <c r="J130" s="69"/>
    </row>
    <row r="131" spans="1:10" ht="36" customHeight="1" x14ac:dyDescent="0.25">
      <c r="A131" s="7"/>
      <c r="B131" s="76" t="s">
        <v>200</v>
      </c>
      <c r="C131" s="77"/>
      <c r="D131" s="77"/>
      <c r="E131" s="54"/>
      <c r="F131" s="67">
        <v>92340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201</v>
      </c>
      <c r="C132" s="77"/>
      <c r="D132" s="77"/>
      <c r="E132" s="54"/>
      <c r="F132" s="67">
        <v>110340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202</v>
      </c>
      <c r="C133" s="77"/>
      <c r="D133" s="77"/>
      <c r="E133" s="54"/>
      <c r="F133" s="67">
        <v>1080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203</v>
      </c>
      <c r="C134" s="77"/>
      <c r="D134" s="77"/>
      <c r="E134" s="54"/>
      <c r="F134" s="67">
        <v>63540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204</v>
      </c>
      <c r="C135" s="77"/>
      <c r="D135" s="77"/>
      <c r="E135" s="54"/>
      <c r="F135" s="67">
        <v>131940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205</v>
      </c>
      <c r="C136" s="77"/>
      <c r="D136" s="77"/>
      <c r="E136" s="54"/>
      <c r="F136" s="67">
        <v>158940</v>
      </c>
      <c r="G136" s="68"/>
      <c r="H136" s="68"/>
      <c r="I136" s="68"/>
      <c r="J136" s="69"/>
    </row>
    <row r="137" spans="1:10" ht="36" customHeight="1" thickBot="1" x14ac:dyDescent="0.3">
      <c r="A137" s="7"/>
      <c r="B137" s="76" t="s">
        <v>206</v>
      </c>
      <c r="C137" s="77"/>
      <c r="D137" s="77"/>
      <c r="E137" s="54"/>
      <c r="F137" s="67">
        <v>1800</v>
      </c>
      <c r="G137" s="68"/>
      <c r="H137" s="68"/>
      <c r="I137" s="68"/>
      <c r="J137" s="69"/>
    </row>
    <row r="138" spans="1:10" ht="36" customHeight="1" x14ac:dyDescent="0.25">
      <c r="A138" s="7"/>
      <c r="B138" s="251" t="s">
        <v>186</v>
      </c>
      <c r="C138" s="252"/>
      <c r="D138" s="252"/>
      <c r="E138" s="252"/>
      <c r="F138" s="252"/>
      <c r="G138" s="252"/>
      <c r="H138" s="252"/>
      <c r="I138" s="252"/>
      <c r="J138" s="253"/>
    </row>
    <row r="139" spans="1:10" ht="36" customHeight="1" thickBot="1" x14ac:dyDescent="0.3">
      <c r="A139" s="7"/>
      <c r="B139" s="318" t="s">
        <v>207</v>
      </c>
      <c r="C139" s="318"/>
      <c r="D139" s="318"/>
      <c r="E139" s="318"/>
      <c r="F139" s="263">
        <v>150</v>
      </c>
      <c r="G139" s="263"/>
      <c r="H139" s="263"/>
      <c r="I139" s="263"/>
      <c r="J139" s="264"/>
    </row>
    <row r="140" spans="1:10" ht="24" customHeight="1" thickBot="1" x14ac:dyDescent="0.3">
      <c r="A140" s="7" t="s">
        <v>111</v>
      </c>
      <c r="B140" s="27"/>
      <c r="C140" s="38"/>
      <c r="D140" s="38"/>
      <c r="E140" s="39"/>
      <c r="F140" s="40"/>
      <c r="G140" s="41"/>
      <c r="H140" s="41"/>
      <c r="I140" s="41"/>
      <c r="J140" s="42"/>
    </row>
    <row r="141" spans="1:10" ht="18" customHeight="1" x14ac:dyDescent="0.25">
      <c r="A141" s="7"/>
      <c r="B141" s="127"/>
      <c r="C141" s="128"/>
      <c r="D141" s="128"/>
      <c r="E141" s="128"/>
      <c r="F141" s="129"/>
      <c r="G141" s="129"/>
      <c r="H141" s="129"/>
      <c r="I141" s="129"/>
      <c r="J141" s="129"/>
    </row>
    <row r="142" spans="1:10" ht="67.5" customHeight="1" x14ac:dyDescent="0.25">
      <c r="A142" s="7"/>
      <c r="B142" s="130" t="s">
        <v>362</v>
      </c>
      <c r="C142" s="130"/>
      <c r="D142" s="130"/>
      <c r="E142" s="130"/>
      <c r="F142" s="130"/>
      <c r="G142" s="130"/>
      <c r="H142" s="130"/>
      <c r="I142" s="130"/>
      <c r="J142" s="130"/>
    </row>
    <row r="143" spans="1:10" ht="27" customHeight="1" x14ac:dyDescent="0.25">
      <c r="A143" s="7" t="s">
        <v>113</v>
      </c>
      <c r="B143" s="132" t="s">
        <v>210</v>
      </c>
      <c r="C143" s="132"/>
      <c r="D143" s="132"/>
      <c r="E143" s="132"/>
      <c r="F143" s="132"/>
      <c r="G143" s="132"/>
      <c r="H143" s="132"/>
      <c r="I143" s="132"/>
      <c r="J143" s="132"/>
    </row>
    <row r="144" spans="1:10" s="182" customFormat="1" ht="20.100000000000001" customHeight="1" x14ac:dyDescent="0.25">
      <c r="B144" s="395"/>
      <c r="F144" s="396"/>
      <c r="G144" s="396"/>
      <c r="H144" s="396"/>
      <c r="I144" s="396"/>
      <c r="J144" s="396"/>
    </row>
    <row r="145" spans="1:10" s="332" customFormat="1" ht="36" customHeight="1" thickBot="1" x14ac:dyDescent="0.3">
      <c r="B145" s="333" t="s">
        <v>268</v>
      </c>
      <c r="C145" s="333"/>
      <c r="D145" s="333"/>
      <c r="E145" s="333"/>
      <c r="F145" s="333"/>
      <c r="G145" s="333"/>
      <c r="H145" s="333"/>
      <c r="I145" s="333"/>
    </row>
    <row r="146" spans="1:10" s="135" customFormat="1" ht="36" customHeight="1" thickBot="1" x14ac:dyDescent="0.3">
      <c r="B146" s="334" t="s">
        <v>269</v>
      </c>
      <c r="C146" s="335"/>
      <c r="D146" s="335"/>
      <c r="E146" s="335"/>
      <c r="F146" s="335"/>
      <c r="G146" s="335"/>
      <c r="H146" s="335"/>
      <c r="I146" s="336"/>
    </row>
    <row r="147" spans="1:10" ht="81" customHeight="1" thickBot="1" x14ac:dyDescent="0.3">
      <c r="B147" s="432" t="s">
        <v>270</v>
      </c>
      <c r="C147" s="433"/>
      <c r="D147" s="434" t="s">
        <v>271</v>
      </c>
      <c r="E147" s="435"/>
      <c r="F147" s="436"/>
      <c r="G147" s="340" t="s">
        <v>272</v>
      </c>
      <c r="H147" s="340"/>
      <c r="I147" s="341"/>
      <c r="J147" s="9"/>
    </row>
    <row r="148" spans="1:10" ht="36" customHeight="1" x14ac:dyDescent="0.25">
      <c r="B148" s="342" t="s">
        <v>273</v>
      </c>
      <c r="C148" s="343"/>
      <c r="D148" s="344" t="s">
        <v>274</v>
      </c>
      <c r="E148" s="344"/>
      <c r="F148" s="344"/>
      <c r="G148" s="345">
        <v>2190</v>
      </c>
      <c r="H148" s="344"/>
      <c r="I148" s="346"/>
      <c r="J148" s="9"/>
    </row>
    <row r="149" spans="1:10" ht="36" customHeight="1" x14ac:dyDescent="0.25">
      <c r="B149" s="347" t="s">
        <v>275</v>
      </c>
      <c r="C149" s="348"/>
      <c r="D149" s="349"/>
      <c r="E149" s="349"/>
      <c r="F149" s="349"/>
      <c r="G149" s="350">
        <v>1590</v>
      </c>
      <c r="H149" s="349"/>
      <c r="I149" s="351"/>
      <c r="J149" s="9"/>
    </row>
    <row r="150" spans="1:10" ht="36" customHeight="1" x14ac:dyDescent="0.25">
      <c r="B150" s="347" t="s">
        <v>276</v>
      </c>
      <c r="C150" s="348"/>
      <c r="D150" s="349"/>
      <c r="E150" s="349"/>
      <c r="F150" s="349"/>
      <c r="G150" s="350">
        <v>1440</v>
      </c>
      <c r="H150" s="349"/>
      <c r="I150" s="351"/>
      <c r="J150" s="9"/>
    </row>
    <row r="151" spans="1:10" ht="54" customHeight="1" x14ac:dyDescent="0.25">
      <c r="B151" s="347" t="s">
        <v>277</v>
      </c>
      <c r="C151" s="348"/>
      <c r="D151" s="349"/>
      <c r="E151" s="349"/>
      <c r="F151" s="349"/>
      <c r="G151" s="350">
        <v>1290</v>
      </c>
      <c r="H151" s="349"/>
      <c r="I151" s="351"/>
      <c r="J151" s="9"/>
    </row>
    <row r="152" spans="1:10" ht="25.5" customHeight="1" x14ac:dyDescent="0.25">
      <c r="B152" s="352"/>
      <c r="C152" s="352"/>
      <c r="D152" s="353"/>
      <c r="E152" s="353"/>
      <c r="F152" s="353"/>
      <c r="G152" s="354"/>
      <c r="H152" s="353"/>
      <c r="I152" s="353"/>
      <c r="J152" s="9"/>
    </row>
    <row r="153" spans="1:10" ht="40.5" customHeight="1" x14ac:dyDescent="0.25">
      <c r="A153" s="7"/>
      <c r="B153" s="134" t="s">
        <v>211</v>
      </c>
      <c r="C153" s="134"/>
      <c r="D153" s="134"/>
      <c r="E153" s="134"/>
      <c r="F153" s="134"/>
      <c r="G153" s="134"/>
      <c r="H153" s="134"/>
      <c r="I153" s="134"/>
      <c r="J153" s="134"/>
    </row>
    <row r="154" spans="1:10" ht="23.25" x14ac:dyDescent="0.25">
      <c r="A154" s="355" t="s">
        <v>278</v>
      </c>
      <c r="B154" s="355"/>
      <c r="C154" s="355"/>
      <c r="D154" s="355"/>
      <c r="E154" s="355"/>
      <c r="F154" s="355"/>
      <c r="G154" s="355"/>
      <c r="H154" s="355"/>
      <c r="I154" s="9"/>
      <c r="J154" s="9"/>
    </row>
    <row r="155" spans="1:10" ht="25.5" x14ac:dyDescent="0.35">
      <c r="A155" s="356" t="s">
        <v>279</v>
      </c>
      <c r="B155" s="356"/>
      <c r="C155" s="356"/>
      <c r="D155" s="356"/>
      <c r="E155" s="357" t="s">
        <v>280</v>
      </c>
      <c r="F155" s="358"/>
      <c r="G155" s="358"/>
      <c r="H155" s="9"/>
      <c r="I155" s="9"/>
      <c r="J155" s="9"/>
    </row>
    <row r="156" spans="1:10" ht="25.5" x14ac:dyDescent="0.35">
      <c r="A156" s="359" t="s">
        <v>281</v>
      </c>
      <c r="B156" s="359"/>
      <c r="C156" s="359"/>
      <c r="D156" s="359"/>
      <c r="E156" s="360">
        <v>1</v>
      </c>
      <c r="F156" s="358"/>
      <c r="G156" s="358"/>
      <c r="H156" s="9"/>
      <c r="I156" s="9"/>
      <c r="J156" s="9"/>
    </row>
    <row r="157" spans="1:10" ht="25.5" x14ac:dyDescent="0.35">
      <c r="A157" s="359">
        <v>2</v>
      </c>
      <c r="B157" s="359"/>
      <c r="C157" s="359"/>
      <c r="D157" s="359"/>
      <c r="E157" s="361">
        <v>1.1000000000000001</v>
      </c>
      <c r="F157" s="358"/>
      <c r="G157" s="358"/>
      <c r="H157" s="9"/>
      <c r="I157" s="9"/>
      <c r="J157" s="9"/>
    </row>
    <row r="158" spans="1:10" ht="25.5" x14ac:dyDescent="0.35">
      <c r="A158" s="359">
        <v>3</v>
      </c>
      <c r="B158" s="359"/>
      <c r="C158" s="359"/>
      <c r="D158" s="359"/>
      <c r="E158" s="361">
        <v>1.2</v>
      </c>
      <c r="F158" s="358"/>
      <c r="G158" s="358"/>
      <c r="H158" s="9"/>
      <c r="I158" s="9"/>
      <c r="J158" s="9"/>
    </row>
    <row r="159" spans="1:10" ht="25.5" x14ac:dyDescent="0.35">
      <c r="A159" s="359" t="s">
        <v>282</v>
      </c>
      <c r="B159" s="359"/>
      <c r="C159" s="359"/>
      <c r="D159" s="359"/>
      <c r="E159" s="361">
        <v>1.25</v>
      </c>
      <c r="F159" s="358"/>
      <c r="G159" s="358"/>
      <c r="H159" s="9"/>
      <c r="I159" s="9"/>
      <c r="J159" s="9"/>
    </row>
    <row r="160" spans="1:10" ht="25.5" x14ac:dyDescent="0.35">
      <c r="A160" s="359" t="s">
        <v>283</v>
      </c>
      <c r="B160" s="359"/>
      <c r="C160" s="359"/>
      <c r="D160" s="359"/>
      <c r="E160" s="361">
        <v>1.3</v>
      </c>
      <c r="F160" s="358"/>
      <c r="G160" s="358"/>
      <c r="H160" s="9"/>
      <c r="I160" s="9"/>
      <c r="J160" s="9"/>
    </row>
    <row r="161" spans="1:10" ht="25.5" x14ac:dyDescent="0.35">
      <c r="A161" s="359" t="s">
        <v>284</v>
      </c>
      <c r="B161" s="359"/>
      <c r="C161" s="359"/>
      <c r="D161" s="359"/>
      <c r="E161" s="361">
        <v>1.35</v>
      </c>
      <c r="F161" s="358"/>
      <c r="G161" s="358"/>
      <c r="H161" s="9"/>
      <c r="I161" s="9"/>
      <c r="J161" s="9"/>
    </row>
    <row r="162" spans="1:10" ht="25.5" x14ac:dyDescent="0.35">
      <c r="A162" s="359" t="s">
        <v>285</v>
      </c>
      <c r="B162" s="359"/>
      <c r="C162" s="359"/>
      <c r="D162" s="359"/>
      <c r="E162" s="361">
        <v>1.4</v>
      </c>
      <c r="F162" s="358"/>
      <c r="G162" s="358"/>
      <c r="H162" s="9"/>
      <c r="I162" s="9"/>
      <c r="J162" s="9"/>
    </row>
    <row r="163" spans="1:10" ht="25.5" x14ac:dyDescent="0.35">
      <c r="A163" s="359" t="s">
        <v>286</v>
      </c>
      <c r="B163" s="359"/>
      <c r="C163" s="359"/>
      <c r="D163" s="359"/>
      <c r="E163" s="361">
        <v>1.45</v>
      </c>
      <c r="F163" s="358"/>
      <c r="G163" s="358"/>
      <c r="H163" s="9"/>
      <c r="I163" s="9"/>
      <c r="J163" s="9"/>
    </row>
    <row r="164" spans="1:10" ht="25.5" x14ac:dyDescent="0.35">
      <c r="A164" s="359" t="s">
        <v>287</v>
      </c>
      <c r="B164" s="359"/>
      <c r="C164" s="359"/>
      <c r="D164" s="359"/>
      <c r="E164" s="361">
        <v>1.5</v>
      </c>
      <c r="F164" s="358"/>
      <c r="G164" s="358"/>
      <c r="H164" s="9"/>
      <c r="I164" s="9"/>
      <c r="J164" s="9"/>
    </row>
    <row r="165" spans="1:10" ht="25.5" x14ac:dyDescent="0.35">
      <c r="A165" s="359" t="s">
        <v>288</v>
      </c>
      <c r="B165" s="359"/>
      <c r="C165" s="359"/>
      <c r="D165" s="359"/>
      <c r="E165" s="361">
        <v>2</v>
      </c>
      <c r="F165" s="358"/>
      <c r="G165" s="358"/>
      <c r="H165" s="9"/>
      <c r="I165" s="9"/>
      <c r="J165" s="9"/>
    </row>
    <row r="166" spans="1:10" ht="53.25" customHeight="1" x14ac:dyDescent="0.25">
      <c r="A166" s="362" t="s">
        <v>289</v>
      </c>
      <c r="B166" s="362"/>
      <c r="C166" s="362"/>
      <c r="D166" s="362"/>
      <c r="E166" s="362"/>
      <c r="F166" s="362"/>
      <c r="G166" s="362"/>
      <c r="H166" s="362"/>
      <c r="I166" s="9"/>
      <c r="J166" s="9"/>
    </row>
  </sheetData>
  <sheetProtection selectLockedCells="1" selectUnlockedCells="1"/>
  <mergeCells count="295">
    <mergeCell ref="A165:D165"/>
    <mergeCell ref="A166:H166"/>
    <mergeCell ref="A159:D159"/>
    <mergeCell ref="A160:D160"/>
    <mergeCell ref="A161:D161"/>
    <mergeCell ref="A162:D162"/>
    <mergeCell ref="A163:D163"/>
    <mergeCell ref="A164:D164"/>
    <mergeCell ref="B153:J153"/>
    <mergeCell ref="A154:H154"/>
    <mergeCell ref="A155:D155"/>
    <mergeCell ref="A156:D156"/>
    <mergeCell ref="A157:D157"/>
    <mergeCell ref="A158:D158"/>
    <mergeCell ref="B148:C148"/>
    <mergeCell ref="D148:F151"/>
    <mergeCell ref="G148:I148"/>
    <mergeCell ref="B149:C149"/>
    <mergeCell ref="G149:I149"/>
    <mergeCell ref="B150:C150"/>
    <mergeCell ref="G150:I150"/>
    <mergeCell ref="B151:C151"/>
    <mergeCell ref="G151:I151"/>
    <mergeCell ref="B143:J143"/>
    <mergeCell ref="B145:I145"/>
    <mergeCell ref="B146:I146"/>
    <mergeCell ref="B147:C147"/>
    <mergeCell ref="D147:F147"/>
    <mergeCell ref="G147:I147"/>
    <mergeCell ref="B138:J138"/>
    <mergeCell ref="B139:E139"/>
    <mergeCell ref="F139:J139"/>
    <mergeCell ref="B140:E140"/>
    <mergeCell ref="F140:J140"/>
    <mergeCell ref="B142:J142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J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J116"/>
    <mergeCell ref="B117:E117"/>
    <mergeCell ref="F117:J117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3312 до 63720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13824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12744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34704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27144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32572.800000000003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14580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12744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63720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3312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11700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7920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36000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12744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3312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19800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19440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48960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20880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18000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89280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18000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24192</v>
      </c>
      <c r="G92" s="225">
        <f>H92*1.1</f>
        <v>22176</v>
      </c>
      <c r="H92" s="225">
        <v>20160</v>
      </c>
      <c r="I92" s="225">
        <f>H92*0.75</f>
        <v>15120</v>
      </c>
      <c r="J92" s="226">
        <f>H92*0.5</f>
        <v>10080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17136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6372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34560</v>
      </c>
      <c r="G95" s="225">
        <f>H95*1.1</f>
        <v>31680.000000000004</v>
      </c>
      <c r="H95" s="225">
        <v>28800</v>
      </c>
      <c r="I95" s="225">
        <f>H95*0.75</f>
        <v>21600</v>
      </c>
      <c r="J95" s="226">
        <f>H95*0.5</f>
        <v>14400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24480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27252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54504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68220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40896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81792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102420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1548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47865.599999999999</v>
      </c>
      <c r="G8" s="33">
        <f>H8*1.1</f>
        <v>43876.800000000003</v>
      </c>
      <c r="H8" s="33">
        <v>39888</v>
      </c>
      <c r="I8" s="33">
        <f>H8*0.75</f>
        <v>29916</v>
      </c>
      <c r="J8" s="33">
        <f>H8*0.5</f>
        <v>19944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67046.399999999994</v>
      </c>
      <c r="G9" s="37">
        <f>H9*1.1</f>
        <v>61459.200000000004</v>
      </c>
      <c r="H9" s="37">
        <v>55872</v>
      </c>
      <c r="I9" s="37">
        <f>H9*0.75</f>
        <v>41904</v>
      </c>
      <c r="J9" s="37">
        <f>H9*0.5</f>
        <v>27936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50457.599999999999</v>
      </c>
      <c r="G11" s="33">
        <f>H11*1.1</f>
        <v>46252.800000000003</v>
      </c>
      <c r="H11" s="33">
        <v>42048</v>
      </c>
      <c r="I11" s="33">
        <f>H11*0.75</f>
        <v>31536</v>
      </c>
      <c r="J11" s="33">
        <f>H11*0.5</f>
        <v>21024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70675.199999999997</v>
      </c>
      <c r="G12" s="37">
        <f>H12*1.1</f>
        <v>64785.600000000006</v>
      </c>
      <c r="H12" s="37">
        <v>58896</v>
      </c>
      <c r="I12" s="37">
        <f>H12*0.75</f>
        <v>44172</v>
      </c>
      <c r="J12" s="37">
        <f>H12*0.5</f>
        <v>29448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7"/>
      <c r="G19" s="249"/>
      <c r="H19" s="249"/>
      <c r="I19" s="249"/>
      <c r="J19" s="250"/>
    </row>
    <row r="20" spans="1:10" ht="36" customHeight="1" x14ac:dyDescent="0.25">
      <c r="A20" s="7"/>
      <c r="B20" s="52" t="s">
        <v>296</v>
      </c>
      <c r="C20" s="53"/>
      <c r="D20" s="53"/>
      <c r="E20" s="54"/>
      <c r="F20" s="43">
        <v>23760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297</v>
      </c>
      <c r="C21" s="53"/>
      <c r="D21" s="53"/>
      <c r="E21" s="54"/>
      <c r="F21" s="49">
        <v>1872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9792 до 195840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9792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19584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29376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39168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58752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68544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78336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88128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97920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107712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117504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127296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137088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146880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156672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166464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176256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186048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195840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2160 до 42840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212</v>
      </c>
      <c r="C46" s="77"/>
      <c r="D46" s="77"/>
      <c r="E46" s="54"/>
      <c r="F46" s="67">
        <v>2880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42840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8640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25560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2160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4320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6480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29880</v>
      </c>
      <c r="G54" s="68"/>
      <c r="H54" s="68"/>
      <c r="I54" s="68"/>
      <c r="J54" s="69"/>
    </row>
    <row r="55" spans="1:10" ht="54" customHeight="1" thickBot="1" x14ac:dyDescent="0.3">
      <c r="A55" s="7"/>
      <c r="B55" s="203" t="s">
        <v>213</v>
      </c>
      <c r="C55" s="204"/>
      <c r="D55" s="204"/>
      <c r="E55" s="205"/>
      <c r="F55" s="218" t="str">
        <f>"Цена от "&amp;MIN(F57,F61:J62,H95,F63:J74)&amp;" до "&amp;MAX(F57,F61:J62,H95,F63:J74)</f>
        <v>Цена от 3600 до 60120</v>
      </c>
      <c r="G55" s="219"/>
      <c r="H55" s="219"/>
      <c r="I55" s="219"/>
      <c r="J55" s="220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154</v>
      </c>
      <c r="C57" s="77"/>
      <c r="D57" s="77"/>
      <c r="E57" s="54"/>
      <c r="F57" s="67">
        <v>7920</v>
      </c>
      <c r="G57" s="68"/>
      <c r="H57" s="68"/>
      <c r="I57" s="68"/>
      <c r="J57" s="69"/>
    </row>
    <row r="58" spans="1:10" ht="36" customHeight="1" x14ac:dyDescent="0.25">
      <c r="A58" s="7"/>
      <c r="B58" s="84" t="s">
        <v>155</v>
      </c>
      <c r="C58" s="85"/>
      <c r="D58" s="85"/>
      <c r="E58" s="86"/>
      <c r="F58" s="93">
        <v>792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156</v>
      </c>
      <c r="C59" s="85"/>
      <c r="D59" s="85"/>
      <c r="E59" s="86"/>
      <c r="F59" s="93">
        <v>1980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157</v>
      </c>
      <c r="C61" s="79"/>
      <c r="D61" s="79"/>
      <c r="E61" s="36"/>
      <c r="F61" s="80">
        <v>26496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158</v>
      </c>
      <c r="C62" s="96"/>
      <c r="D62" s="96"/>
      <c r="E62" s="97"/>
      <c r="F62" s="67">
        <v>48960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67">
        <v>57600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67">
        <v>47520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57024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34560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48240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43200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165</v>
      </c>
      <c r="C69" s="77"/>
      <c r="D69" s="77"/>
      <c r="E69" s="54"/>
      <c r="F69" s="67">
        <v>54000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167</v>
      </c>
      <c r="C71" s="96"/>
      <c r="D71" s="96"/>
      <c r="E71" s="97"/>
      <c r="F71" s="67">
        <v>12240</v>
      </c>
      <c r="G71" s="68"/>
      <c r="H71" s="68"/>
      <c r="I71" s="68"/>
      <c r="J71" s="69"/>
    </row>
    <row r="72" spans="1:10" ht="36" customHeight="1" x14ac:dyDescent="0.25">
      <c r="A72" s="7"/>
      <c r="B72" s="52" t="s">
        <v>168</v>
      </c>
      <c r="C72" s="96"/>
      <c r="D72" s="96"/>
      <c r="E72" s="97"/>
      <c r="F72" s="67">
        <v>10440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169</v>
      </c>
      <c r="C73" s="96"/>
      <c r="D73" s="96"/>
      <c r="E73" s="97"/>
      <c r="F73" s="67">
        <v>60120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170</v>
      </c>
      <c r="C74" s="77"/>
      <c r="D74" s="77"/>
      <c r="E74" s="54"/>
      <c r="F74" s="67">
        <v>22680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171</v>
      </c>
      <c r="C75" s="77"/>
      <c r="D75" s="77"/>
      <c r="E75" s="54"/>
      <c r="F75" s="67">
        <v>2160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172</v>
      </c>
      <c r="C76" s="77"/>
      <c r="D76" s="77"/>
      <c r="E76" s="54"/>
      <c r="F76" s="67">
        <v>30150</v>
      </c>
      <c r="G76" s="68"/>
      <c r="H76" s="68"/>
      <c r="I76" s="68"/>
      <c r="J76" s="69"/>
    </row>
    <row r="77" spans="1:10" ht="36" customHeight="1" x14ac:dyDescent="0.25">
      <c r="A77" s="7"/>
      <c r="B77" s="76" t="s">
        <v>173</v>
      </c>
      <c r="C77" s="77"/>
      <c r="D77" s="77"/>
      <c r="E77" s="53"/>
      <c r="F77" s="67">
        <v>21060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174</v>
      </c>
      <c r="C78" s="77"/>
      <c r="D78" s="77"/>
      <c r="E78" s="54"/>
      <c r="F78" s="67">
        <v>37440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175</v>
      </c>
      <c r="C79" s="77"/>
      <c r="D79" s="77"/>
      <c r="E79" s="54"/>
      <c r="F79" s="67">
        <v>69120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80640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66960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178</v>
      </c>
      <c r="C82" s="85"/>
      <c r="D82" s="85"/>
      <c r="E82" s="86"/>
      <c r="F82" s="93">
        <v>80352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48960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180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60480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5040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84240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184</v>
      </c>
      <c r="C88" s="77"/>
      <c r="D88" s="77"/>
      <c r="E88" s="54"/>
      <c r="F88" s="67">
        <v>32400</v>
      </c>
      <c r="G88" s="68"/>
      <c r="H88" s="68"/>
      <c r="I88" s="68"/>
      <c r="J88" s="69"/>
    </row>
    <row r="89" spans="1:10" ht="36" customHeight="1" thickBot="1" x14ac:dyDescent="0.3">
      <c r="A89" s="7"/>
      <c r="B89" s="221" t="s">
        <v>185</v>
      </c>
      <c r="C89" s="222"/>
      <c r="D89" s="222"/>
      <c r="E89" s="223"/>
      <c r="F89" s="218"/>
      <c r="G89" s="219"/>
      <c r="H89" s="219"/>
      <c r="I89" s="219"/>
      <c r="J89" s="220"/>
    </row>
    <row r="90" spans="1:10" ht="22.5" customHeight="1" thickBot="1" x14ac:dyDescent="0.3">
      <c r="A90" s="7" t="s">
        <v>111</v>
      </c>
      <c r="B90" s="171" t="s">
        <v>186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34" t="s">
        <v>187</v>
      </c>
      <c r="C91" s="174"/>
      <c r="D91" s="174"/>
      <c r="E91" s="175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18"/>
      <c r="G94" s="219"/>
      <c r="H94" s="219"/>
      <c r="I94" s="219"/>
      <c r="J94" s="220"/>
    </row>
    <row r="95" spans="1:10" ht="36" customHeight="1" x14ac:dyDescent="0.25">
      <c r="A95" s="7" t="s">
        <v>111</v>
      </c>
      <c r="B95" s="76" t="s">
        <v>191</v>
      </c>
      <c r="C95" s="77"/>
      <c r="D95" s="77"/>
      <c r="E95" s="54"/>
      <c r="F95" s="224">
        <f>H95*1.2</f>
        <v>26784</v>
      </c>
      <c r="G95" s="225">
        <f>H95*1.1</f>
        <v>24552.000000000004</v>
      </c>
      <c r="H95" s="225">
        <v>22320</v>
      </c>
      <c r="I95" s="225">
        <f>H95*0.75</f>
        <v>16740</v>
      </c>
      <c r="J95" s="226">
        <f>H95*0.5</f>
        <v>11160</v>
      </c>
    </row>
    <row r="96" spans="1:10" ht="36" customHeight="1" x14ac:dyDescent="0.25">
      <c r="A96" s="7" t="s">
        <v>111</v>
      </c>
      <c r="B96" s="76" t="s">
        <v>192</v>
      </c>
      <c r="C96" s="77"/>
      <c r="D96" s="77"/>
      <c r="E96" s="54"/>
      <c r="F96" s="67">
        <v>17640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67">
        <v>28800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194</v>
      </c>
      <c r="C98" s="77"/>
      <c r="D98" s="77"/>
      <c r="E98" s="54"/>
      <c r="F98" s="224">
        <f>H98*1.2</f>
        <v>38016</v>
      </c>
      <c r="G98" s="225">
        <f>H98*1.1</f>
        <v>34848</v>
      </c>
      <c r="H98" s="225">
        <v>31680</v>
      </c>
      <c r="I98" s="225">
        <f>H98*0.75</f>
        <v>23760</v>
      </c>
      <c r="J98" s="226">
        <f>H98*0.5</f>
        <v>15840</v>
      </c>
    </row>
    <row r="99" spans="1:10" ht="36" customHeight="1" x14ac:dyDescent="0.25">
      <c r="A99" s="7" t="s">
        <v>113</v>
      </c>
      <c r="B99" s="76" t="s">
        <v>195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67">
        <v>40320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197</v>
      </c>
      <c r="C101" s="77"/>
      <c r="D101" s="77"/>
      <c r="E101" s="54"/>
      <c r="F101" s="67">
        <v>22320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198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x14ac:dyDescent="0.25">
      <c r="A103" s="7"/>
      <c r="B103" s="78" t="s">
        <v>199</v>
      </c>
      <c r="C103" s="79"/>
      <c r="D103" s="79"/>
      <c r="E103" s="36"/>
      <c r="F103" s="80">
        <v>18000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200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201</v>
      </c>
      <c r="C105" s="77"/>
      <c r="D105" s="77"/>
      <c r="E105" s="54"/>
      <c r="F105" s="67">
        <v>45000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202</v>
      </c>
      <c r="C106" s="77"/>
      <c r="D106" s="77"/>
      <c r="E106" s="54"/>
      <c r="F106" s="67">
        <v>432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203</v>
      </c>
      <c r="C107" s="77"/>
      <c r="D107" s="77"/>
      <c r="E107" s="54"/>
      <c r="F107" s="67">
        <v>27000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204</v>
      </c>
      <c r="C108" s="77"/>
      <c r="D108" s="77"/>
      <c r="E108" s="54"/>
      <c r="F108" s="67">
        <v>53640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205</v>
      </c>
      <c r="C109" s="77"/>
      <c r="D109" s="77"/>
      <c r="E109" s="54"/>
      <c r="F109" s="67">
        <v>67320</v>
      </c>
      <c r="G109" s="68"/>
      <c r="H109" s="68"/>
      <c r="I109" s="68"/>
      <c r="J109" s="69"/>
    </row>
    <row r="110" spans="1:10" ht="36" customHeight="1" thickBot="1" x14ac:dyDescent="0.3">
      <c r="A110" s="7"/>
      <c r="B110" s="118" t="s">
        <v>206</v>
      </c>
      <c r="C110" s="119"/>
      <c r="D110" s="119"/>
      <c r="E110" s="120"/>
      <c r="F110" s="121">
        <v>864</v>
      </c>
      <c r="G110" s="122"/>
      <c r="H110" s="122"/>
      <c r="I110" s="122"/>
      <c r="J110" s="123"/>
    </row>
    <row r="111" spans="1:10" ht="36" customHeight="1" x14ac:dyDescent="0.25">
      <c r="A111" s="7"/>
      <c r="B111" s="251" t="s">
        <v>186</v>
      </c>
      <c r="C111" s="252"/>
      <c r="D111" s="252"/>
      <c r="E111" s="252"/>
      <c r="F111" s="252"/>
      <c r="G111" s="252"/>
      <c r="H111" s="252"/>
      <c r="I111" s="252"/>
      <c r="J111" s="253"/>
    </row>
    <row r="112" spans="1:10" ht="36" customHeight="1" thickBot="1" x14ac:dyDescent="0.3">
      <c r="A112" s="7"/>
      <c r="B112" s="318" t="s">
        <v>207</v>
      </c>
      <c r="C112" s="318"/>
      <c r="D112" s="318"/>
      <c r="E112" s="318"/>
      <c r="F112" s="263">
        <v>90</v>
      </c>
      <c r="G112" s="263"/>
      <c r="H112" s="263"/>
      <c r="I112" s="263"/>
      <c r="J112" s="264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7"/>
      <c r="C114" s="128"/>
      <c r="D114" s="128"/>
      <c r="E114" s="128"/>
      <c r="F114" s="129"/>
      <c r="G114" s="129"/>
      <c r="H114" s="129"/>
      <c r="I114" s="129"/>
      <c r="J114" s="129"/>
    </row>
    <row r="115" spans="1:10" ht="56.25" customHeight="1" x14ac:dyDescent="0.25">
      <c r="A115" s="7"/>
      <c r="B115" s="130" t="s">
        <v>243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41.25" customHeight="1" x14ac:dyDescent="0.25">
      <c r="A116" s="7"/>
      <c r="B116" s="130" t="s">
        <v>209</v>
      </c>
      <c r="C116" s="130"/>
      <c r="D116" s="130"/>
      <c r="E116" s="130"/>
      <c r="F116" s="130"/>
      <c r="G116" s="130"/>
      <c r="H116" s="130"/>
      <c r="I116" s="130"/>
      <c r="J116" s="130"/>
    </row>
    <row r="117" spans="1:10" ht="21" x14ac:dyDescent="0.25">
      <c r="A117" s="7" t="s">
        <v>113</v>
      </c>
      <c r="B117" s="132" t="s">
        <v>247</v>
      </c>
      <c r="C117" s="132"/>
      <c r="D117" s="132"/>
      <c r="E117" s="132"/>
      <c r="F117" s="132"/>
      <c r="G117" s="132"/>
      <c r="H117" s="132"/>
      <c r="I117" s="132"/>
      <c r="J117" s="132"/>
    </row>
    <row r="118" spans="1:10" ht="42" customHeight="1" x14ac:dyDescent="0.25">
      <c r="A118" s="7"/>
      <c r="B118" s="134" t="s">
        <v>211</v>
      </c>
      <c r="C118" s="134"/>
      <c r="D118" s="134"/>
      <c r="E118" s="134"/>
      <c r="F118" s="134"/>
      <c r="G118" s="134"/>
      <c r="H118" s="134"/>
      <c r="I118" s="134"/>
      <c r="J118" s="134"/>
    </row>
    <row r="119" spans="1:10" ht="21" x14ac:dyDescent="0.25">
      <c r="A119" s="7"/>
    </row>
  </sheetData>
  <sheetProtection selectLockedCells="1" selectUnlockedCells="1"/>
  <mergeCells count="216">
    <mergeCell ref="B116:J116"/>
    <mergeCell ref="B117:J117"/>
    <mergeCell ref="B118:J118"/>
    <mergeCell ref="B111:J111"/>
    <mergeCell ref="B112:E112"/>
    <mergeCell ref="F112:J112"/>
    <mergeCell ref="B113:E113"/>
    <mergeCell ref="F113:J113"/>
    <mergeCell ref="B115:J115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37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7"/>
      <c r="G10" s="249"/>
      <c r="H10" s="249"/>
      <c r="I10" s="250"/>
    </row>
    <row r="11" spans="1:9" ht="36" customHeight="1" x14ac:dyDescent="0.25">
      <c r="A11" s="138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8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4968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396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3168 до 36432</v>
      </c>
      <c r="G52" s="102"/>
      <c r="H52" s="102"/>
      <c r="I52" s="103"/>
    </row>
    <row r="53" spans="1:9" ht="24" customHeight="1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33480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3348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8370</v>
      </c>
      <c r="G56" s="68"/>
      <c r="H56" s="68"/>
      <c r="I56" s="69"/>
    </row>
    <row r="57" spans="1:9" ht="24" customHeight="1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21060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9936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26100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31320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11340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21600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9"/>
    </row>
    <row r="66" spans="1:9" ht="36" customHeight="1" x14ac:dyDescent="0.25">
      <c r="B66" s="76" t="s">
        <v>165</v>
      </c>
      <c r="C66" s="77"/>
      <c r="D66" s="77"/>
      <c r="E66" s="54"/>
      <c r="F66" s="67">
        <v>27720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3168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11160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7380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36432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10620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3780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45090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21060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29520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215</v>
      </c>
      <c r="C76" s="77"/>
      <c r="D76" s="77"/>
      <c r="E76" s="54"/>
      <c r="F76" s="67">
        <v>14400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32400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36720</v>
      </c>
      <c r="G78" s="68"/>
      <c r="H78" s="68"/>
      <c r="I78" s="69"/>
    </row>
    <row r="79" spans="1:9" ht="36" customHeight="1" x14ac:dyDescent="0.25">
      <c r="A79" s="138" t="s">
        <v>113</v>
      </c>
      <c r="B79" s="76" t="s">
        <v>218</v>
      </c>
      <c r="C79" s="77"/>
      <c r="D79" s="77"/>
      <c r="E79" s="54"/>
      <c r="F79" s="93">
        <v>44064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16560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30240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38160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5040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51120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15120</v>
      </c>
      <c r="G85" s="68"/>
      <c r="H85" s="68"/>
      <c r="I85" s="69"/>
    </row>
    <row r="86" spans="1:9" ht="27" customHeight="1" thickBot="1" x14ac:dyDescent="0.3">
      <c r="B86" s="168" t="s">
        <v>185</v>
      </c>
      <c r="C86" s="169"/>
      <c r="D86" s="169"/>
      <c r="E86" s="170"/>
      <c r="F86" s="168"/>
      <c r="G86" s="169"/>
      <c r="H86" s="169"/>
      <c r="I86" s="170"/>
    </row>
    <row r="87" spans="1:9" ht="19.5" customHeight="1" thickBot="1" x14ac:dyDescent="0.3">
      <c r="B87" s="171" t="s">
        <v>186</v>
      </c>
      <c r="C87" s="172"/>
      <c r="D87" s="172"/>
      <c r="E87" s="172"/>
      <c r="F87" s="171"/>
      <c r="G87" s="172"/>
      <c r="H87" s="172"/>
      <c r="I87" s="173"/>
    </row>
    <row r="88" spans="1:9" ht="36" customHeight="1" x14ac:dyDescent="0.25">
      <c r="B88" s="34" t="s">
        <v>187</v>
      </c>
      <c r="C88" s="174"/>
      <c r="D88" s="174"/>
      <c r="E88" s="175"/>
      <c r="F88" s="80">
        <v>60</v>
      </c>
      <c r="G88" s="81"/>
      <c r="H88" s="81"/>
      <c r="I88" s="82"/>
    </row>
    <row r="89" spans="1:9" ht="36" customHeight="1" x14ac:dyDescent="0.25">
      <c r="B89" s="76" t="s">
        <v>188</v>
      </c>
      <c r="C89" s="77"/>
      <c r="D89" s="77"/>
      <c r="E89" s="54"/>
      <c r="F89" s="67">
        <v>60</v>
      </c>
      <c r="G89" s="68"/>
      <c r="H89" s="68"/>
      <c r="I89" s="69"/>
    </row>
    <row r="90" spans="1:9" ht="36" customHeight="1" thickBot="1" x14ac:dyDescent="0.3">
      <c r="B90" s="76" t="s">
        <v>189</v>
      </c>
      <c r="C90" s="77"/>
      <c r="D90" s="77"/>
      <c r="E90" s="54"/>
      <c r="F90" s="67">
        <v>120</v>
      </c>
      <c r="G90" s="68"/>
      <c r="H90" s="68"/>
      <c r="I90" s="69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9720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9360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12744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13680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13680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18000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21600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43200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54180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720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32580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64800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81072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1080</v>
      </c>
      <c r="G107" s="50"/>
      <c r="H107" s="50"/>
      <c r="I107" s="51"/>
    </row>
    <row r="108" spans="1:9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</row>
    <row r="109" spans="1:9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30"/>
      <c r="C111" s="130"/>
      <c r="D111" s="130"/>
      <c r="E111" s="130"/>
      <c r="F111" s="130"/>
      <c r="G111" s="130"/>
      <c r="H111" s="130"/>
      <c r="I111" s="130"/>
    </row>
    <row r="112" spans="1:9" s="133" customFormat="1" ht="27" customHeight="1" x14ac:dyDescent="0.25">
      <c r="A112" s="7" t="s">
        <v>113</v>
      </c>
      <c r="B112" s="132" t="s">
        <v>295</v>
      </c>
      <c r="C112" s="132"/>
      <c r="D112" s="132"/>
      <c r="E112" s="132"/>
      <c r="F112" s="132"/>
      <c r="G112" s="132"/>
      <c r="H112" s="132"/>
      <c r="I112" s="132"/>
    </row>
    <row r="113" spans="1:9" s="135" customFormat="1" ht="4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A6" sqref="A6:XFD6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55" t="s">
        <v>112</v>
      </c>
      <c r="C8" s="456"/>
      <c r="D8" s="456"/>
      <c r="E8" s="457"/>
      <c r="F8" s="458">
        <f>H8*1.2</f>
        <v>80049.599999999991</v>
      </c>
      <c r="G8" s="458">
        <f>H8*1.1</f>
        <v>73378.8</v>
      </c>
      <c r="H8" s="458">
        <v>66708</v>
      </c>
      <c r="I8" s="458">
        <f>H8*0.75</f>
        <v>50031</v>
      </c>
      <c r="J8" s="459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55" t="s">
        <v>115</v>
      </c>
      <c r="C10" s="456"/>
      <c r="D10" s="456"/>
      <c r="E10" s="457"/>
      <c r="F10" s="458">
        <f>H10*1.2</f>
        <v>93657.599999999991</v>
      </c>
      <c r="G10" s="458">
        <f>H10*1.1</f>
        <v>85852.800000000003</v>
      </c>
      <c r="H10" s="458">
        <v>78048</v>
      </c>
      <c r="I10" s="458">
        <f>H10*0.75</f>
        <v>58536</v>
      </c>
      <c r="J10" s="459">
        <f>H10*0.5</f>
        <v>39024</v>
      </c>
    </row>
    <row r="11" spans="1:10" ht="24" customHeight="1" thickBot="1" x14ac:dyDescent="0.3">
      <c r="A11" s="7"/>
      <c r="B11" s="143"/>
      <c r="C11" s="288"/>
      <c r="D11" s="288"/>
      <c r="E11" s="289"/>
      <c r="F11" s="154"/>
      <c r="G11" s="155"/>
      <c r="H11" s="155"/>
      <c r="I11" s="155"/>
      <c r="J11" s="156"/>
    </row>
    <row r="12" spans="1:10" ht="36" customHeight="1" x14ac:dyDescent="0.25">
      <c r="A12" s="7"/>
      <c r="B12" s="30" t="s">
        <v>114</v>
      </c>
      <c r="C12" s="31"/>
      <c r="D12" s="31"/>
      <c r="E12" s="31"/>
      <c r="F12" s="460">
        <f>H12*1.2</f>
        <v>112147.2</v>
      </c>
      <c r="G12" s="461">
        <f>H12*1.1</f>
        <v>102801.60000000001</v>
      </c>
      <c r="H12" s="461">
        <v>93456</v>
      </c>
      <c r="I12" s="461">
        <f>H12*0.75</f>
        <v>70092</v>
      </c>
      <c r="J12" s="461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62">
        <f>H13*1.2</f>
        <v>131155.19999999998</v>
      </c>
      <c r="G13" s="463">
        <f>H13*1.1</f>
        <v>120225.60000000001</v>
      </c>
      <c r="H13" s="463">
        <v>109296</v>
      </c>
      <c r="I13" s="463">
        <f>H13*0.75</f>
        <v>81972</v>
      </c>
      <c r="J13" s="463">
        <f>H13*0.5</f>
        <v>54648</v>
      </c>
    </row>
    <row r="14" spans="1:10" ht="24" customHeight="1" thickBot="1" x14ac:dyDescent="0.3">
      <c r="A14" s="7"/>
      <c r="B14" s="159"/>
      <c r="C14" s="464"/>
      <c r="D14" s="464"/>
      <c r="E14" s="465"/>
      <c r="F14" s="162"/>
      <c r="G14" s="163"/>
      <c r="H14" s="163"/>
      <c r="I14" s="163"/>
      <c r="J14" s="164"/>
    </row>
    <row r="15" spans="1:10" ht="36" customHeight="1" thickBot="1" x14ac:dyDescent="0.3">
      <c r="A15" s="7" t="s">
        <v>111</v>
      </c>
      <c r="B15" s="30" t="s">
        <v>117</v>
      </c>
      <c r="C15" s="176"/>
      <c r="D15" s="176"/>
      <c r="E15" s="177"/>
      <c r="F15" s="285">
        <v>16740</v>
      </c>
      <c r="G15" s="286"/>
      <c r="H15" s="286"/>
      <c r="I15" s="286"/>
      <c r="J15" s="287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285">
        <v>23760</v>
      </c>
      <c r="G16" s="286"/>
      <c r="H16" s="286"/>
      <c r="I16" s="286"/>
      <c r="J16" s="287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2">
        <v>1620</v>
      </c>
      <c r="G18" s="466"/>
      <c r="H18" s="466"/>
      <c r="I18" s="466"/>
      <c r="J18" s="467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4">
        <v>2304</v>
      </c>
      <c r="G19" s="385"/>
      <c r="H19" s="385"/>
      <c r="I19" s="385"/>
      <c r="J19" s="386"/>
    </row>
    <row r="20" spans="1:10" ht="31.5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258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298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299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300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301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302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303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304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305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306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307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73" t="str">
        <f>"Цена от "&amp;MIN(F73:F82)&amp;" до "&amp;MAX(F73:F82)</f>
        <v>Цена от 2520 до 77940</v>
      </c>
      <c r="G72" s="74"/>
      <c r="H72" s="74"/>
      <c r="I72" s="74"/>
      <c r="J72" s="75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212</v>
      </c>
      <c r="C74" s="77"/>
      <c r="D74" s="77"/>
      <c r="E74" s="54"/>
      <c r="F74" s="67">
        <v>7740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77940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16740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45540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2520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2520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5040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7560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50940</v>
      </c>
      <c r="G82" s="68"/>
      <c r="H82" s="68"/>
      <c r="I82" s="68"/>
      <c r="J82" s="69"/>
    </row>
    <row r="83" spans="1:10" ht="36" customHeight="1" thickBot="1" x14ac:dyDescent="0.3">
      <c r="A83" s="7"/>
      <c r="B83" s="98" t="s">
        <v>185</v>
      </c>
      <c r="C83" s="99"/>
      <c r="D83" s="99"/>
      <c r="E83" s="100"/>
      <c r="F83" s="101"/>
      <c r="G83" s="102"/>
      <c r="H83" s="102"/>
      <c r="I83" s="102"/>
      <c r="J83" s="103"/>
    </row>
    <row r="84" spans="1:10" ht="36" customHeight="1" thickBot="1" x14ac:dyDescent="0.3">
      <c r="A84" s="7"/>
      <c r="B84" s="171" t="s">
        <v>186</v>
      </c>
      <c r="C84" s="172"/>
      <c r="D84" s="172"/>
      <c r="E84" s="172"/>
      <c r="F84" s="172"/>
      <c r="G84" s="172"/>
      <c r="H84" s="172"/>
      <c r="I84" s="172"/>
      <c r="J84" s="173"/>
    </row>
    <row r="85" spans="1:10" ht="36" customHeight="1" x14ac:dyDescent="0.25">
      <c r="A85" s="7"/>
      <c r="B85" s="107" t="s">
        <v>187</v>
      </c>
      <c r="C85" s="108"/>
      <c r="D85" s="108"/>
      <c r="E85" s="109"/>
      <c r="F85" s="67">
        <v>60</v>
      </c>
      <c r="G85" s="68"/>
      <c r="H85" s="68"/>
      <c r="I85" s="68"/>
      <c r="J85" s="69"/>
    </row>
    <row r="86" spans="1:10" ht="36" customHeight="1" x14ac:dyDescent="0.25">
      <c r="A86" s="7"/>
      <c r="B86" s="76" t="s">
        <v>188</v>
      </c>
      <c r="C86" s="77"/>
      <c r="D86" s="77"/>
      <c r="E86" s="54"/>
      <c r="F86" s="67">
        <v>99</v>
      </c>
      <c r="G86" s="68"/>
      <c r="H86" s="68"/>
      <c r="I86" s="68"/>
      <c r="J86" s="69"/>
    </row>
    <row r="87" spans="1:10" ht="36" customHeight="1" thickBot="1" x14ac:dyDescent="0.3">
      <c r="A87" s="7"/>
      <c r="B87" s="76" t="s">
        <v>189</v>
      </c>
      <c r="C87" s="77"/>
      <c r="D87" s="77"/>
      <c r="E87" s="54"/>
      <c r="F87" s="67">
        <v>150</v>
      </c>
      <c r="G87" s="68"/>
      <c r="H87" s="68"/>
      <c r="I87" s="68"/>
      <c r="J87" s="69"/>
    </row>
    <row r="88" spans="1:10" ht="54" customHeight="1" thickBot="1" x14ac:dyDescent="0.3">
      <c r="A88" s="7"/>
      <c r="B88" s="203" t="s">
        <v>213</v>
      </c>
      <c r="C88" s="204"/>
      <c r="D88" s="204"/>
      <c r="E88" s="205"/>
      <c r="F88" s="218" t="str">
        <f>"Цена от "&amp;MIN(F90,F94:F107)&amp;" до "&amp;MAX(F90,F94:F107)</f>
        <v>Цена от 3240 до 787140</v>
      </c>
      <c r="G88" s="219"/>
      <c r="H88" s="219"/>
      <c r="I88" s="219"/>
      <c r="J88" s="220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/>
      <c r="B90" s="76" t="s">
        <v>154</v>
      </c>
      <c r="C90" s="77"/>
      <c r="D90" s="77"/>
      <c r="E90" s="54"/>
      <c r="F90" s="67">
        <v>92880</v>
      </c>
      <c r="G90" s="68"/>
      <c r="H90" s="68"/>
      <c r="I90" s="68"/>
      <c r="J90" s="69"/>
    </row>
    <row r="91" spans="1:10" ht="36" customHeight="1" x14ac:dyDescent="0.25">
      <c r="A91" s="7"/>
      <c r="B91" s="76" t="s">
        <v>155</v>
      </c>
      <c r="C91" s="77"/>
      <c r="D91" s="77"/>
      <c r="E91" s="54"/>
      <c r="F91" s="67">
        <v>9288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156</v>
      </c>
      <c r="C92" s="77"/>
      <c r="D92" s="77"/>
      <c r="E92" s="54"/>
      <c r="F92" s="67">
        <v>23220</v>
      </c>
      <c r="G92" s="68"/>
      <c r="H92" s="68"/>
      <c r="I92" s="68"/>
      <c r="J92" s="69"/>
    </row>
    <row r="93" spans="1:10" ht="24" customHeight="1" thickBot="1" x14ac:dyDescent="0.3">
      <c r="A93" s="7"/>
      <c r="B93" s="27"/>
      <c r="C93" s="38"/>
      <c r="D93" s="38"/>
      <c r="E93" s="39"/>
      <c r="F93" s="40"/>
      <c r="G93" s="41"/>
      <c r="H93" s="41"/>
      <c r="I93" s="41"/>
      <c r="J93" s="42"/>
    </row>
    <row r="94" spans="1:10" ht="36" customHeight="1" x14ac:dyDescent="0.25">
      <c r="A94" s="7" t="s">
        <v>111</v>
      </c>
      <c r="B94" s="76" t="s">
        <v>157</v>
      </c>
      <c r="C94" s="77"/>
      <c r="D94" s="77"/>
      <c r="E94" s="54"/>
      <c r="F94" s="67">
        <v>106740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52" t="s">
        <v>158</v>
      </c>
      <c r="C95" s="96"/>
      <c r="D95" s="96"/>
      <c r="E95" s="97"/>
      <c r="F95" s="67">
        <v>50940</v>
      </c>
      <c r="G95" s="68"/>
      <c r="H95" s="68"/>
      <c r="I95" s="68"/>
      <c r="J95" s="69"/>
    </row>
    <row r="96" spans="1:10" ht="36" customHeight="1" x14ac:dyDescent="0.25">
      <c r="A96" s="7"/>
      <c r="B96" s="76" t="s">
        <v>260</v>
      </c>
      <c r="C96" s="77"/>
      <c r="D96" s="77"/>
      <c r="E96" s="54"/>
      <c r="F96" s="67">
        <v>787140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159</v>
      </c>
      <c r="C97" s="77"/>
      <c r="D97" s="77"/>
      <c r="E97" s="54"/>
      <c r="F97" s="67">
        <v>148140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160</v>
      </c>
      <c r="C98" s="77"/>
      <c r="D98" s="77"/>
      <c r="E98" s="54"/>
      <c r="F98" s="67">
        <v>81540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161</v>
      </c>
      <c r="C99" s="77"/>
      <c r="D99" s="77"/>
      <c r="E99" s="54"/>
      <c r="F99" s="67">
        <v>97848</v>
      </c>
      <c r="G99" s="68"/>
      <c r="H99" s="68"/>
      <c r="I99" s="68"/>
      <c r="J99" s="69"/>
    </row>
    <row r="100" spans="1:10" ht="36" customHeight="1" x14ac:dyDescent="0.25">
      <c r="A100" s="7" t="s">
        <v>111</v>
      </c>
      <c r="B100" s="76" t="s">
        <v>162</v>
      </c>
      <c r="C100" s="77"/>
      <c r="D100" s="77"/>
      <c r="E100" s="54"/>
      <c r="F100" s="67">
        <v>95940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163</v>
      </c>
      <c r="C101" s="77"/>
      <c r="D101" s="77"/>
      <c r="E101" s="54"/>
      <c r="F101" s="67">
        <v>88740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164</v>
      </c>
      <c r="C102" s="77"/>
      <c r="D102" s="77"/>
      <c r="E102" s="54"/>
      <c r="F102" s="67">
        <v>178740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165</v>
      </c>
      <c r="C103" s="77"/>
      <c r="D103" s="77"/>
      <c r="E103" s="54"/>
      <c r="F103" s="67">
        <v>108000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8" t="s">
        <v>166</v>
      </c>
      <c r="C104" s="79"/>
      <c r="D104" s="79"/>
      <c r="E104" s="36"/>
      <c r="F104" s="67">
        <v>3240</v>
      </c>
      <c r="G104" s="68"/>
      <c r="H104" s="68"/>
      <c r="I104" s="68"/>
      <c r="J104" s="69"/>
    </row>
    <row r="105" spans="1:10" ht="36" customHeight="1" x14ac:dyDescent="0.25">
      <c r="B105" s="76" t="s">
        <v>167</v>
      </c>
      <c r="C105" s="77"/>
      <c r="D105" s="77"/>
      <c r="E105" s="54"/>
      <c r="F105" s="67">
        <v>61740</v>
      </c>
      <c r="G105" s="68"/>
      <c r="H105" s="68"/>
      <c r="I105" s="68"/>
      <c r="J105" s="69"/>
    </row>
    <row r="106" spans="1:10" ht="36" customHeight="1" x14ac:dyDescent="0.25">
      <c r="B106" s="76" t="s">
        <v>168</v>
      </c>
      <c r="C106" s="77"/>
      <c r="D106" s="77"/>
      <c r="E106" s="54"/>
      <c r="F106" s="67">
        <v>49140</v>
      </c>
      <c r="G106" s="68"/>
      <c r="H106" s="68"/>
      <c r="I106" s="68"/>
      <c r="J106" s="69"/>
    </row>
    <row r="107" spans="1:10" ht="36" customHeight="1" x14ac:dyDescent="0.25">
      <c r="A107" s="7" t="s">
        <v>111</v>
      </c>
      <c r="B107" s="76" t="s">
        <v>170</v>
      </c>
      <c r="C107" s="77"/>
      <c r="D107" s="77"/>
      <c r="E107" s="54"/>
      <c r="F107" s="67">
        <v>76140</v>
      </c>
      <c r="G107" s="68"/>
      <c r="H107" s="68"/>
      <c r="I107" s="68"/>
      <c r="J107" s="69"/>
    </row>
    <row r="108" spans="1:10" ht="37.5" customHeight="1" x14ac:dyDescent="0.25">
      <c r="A108" s="7"/>
      <c r="B108" s="76" t="s">
        <v>171</v>
      </c>
      <c r="C108" s="77"/>
      <c r="D108" s="77"/>
      <c r="E108" s="54"/>
      <c r="F108" s="67">
        <v>10800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172</v>
      </c>
      <c r="C109" s="77"/>
      <c r="D109" s="77"/>
      <c r="E109" s="54"/>
      <c r="F109" s="67">
        <v>73800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173</v>
      </c>
      <c r="C110" s="77"/>
      <c r="D110" s="77"/>
      <c r="E110" s="53"/>
      <c r="F110" s="67">
        <v>56160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174</v>
      </c>
      <c r="C111" s="77"/>
      <c r="D111" s="77"/>
      <c r="E111" s="54"/>
      <c r="F111" s="67">
        <v>149760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175</v>
      </c>
      <c r="C112" s="77"/>
      <c r="D112" s="77"/>
      <c r="E112" s="54"/>
      <c r="F112" s="67">
        <v>72000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176</v>
      </c>
      <c r="C113" s="77"/>
      <c r="D113" s="77"/>
      <c r="E113" s="54"/>
      <c r="F113" s="67">
        <v>208080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177</v>
      </c>
      <c r="C114" s="77"/>
      <c r="D114" s="77"/>
      <c r="E114" s="54"/>
      <c r="F114" s="67">
        <v>114480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84" t="s">
        <v>178</v>
      </c>
      <c r="C115" s="85"/>
      <c r="D115" s="85"/>
      <c r="E115" s="86"/>
      <c r="F115" s="67">
        <v>137376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179</v>
      </c>
      <c r="C116" s="77"/>
      <c r="D116" s="77"/>
      <c r="E116" s="54"/>
      <c r="F116" s="67">
        <v>134640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180</v>
      </c>
      <c r="C117" s="77"/>
      <c r="D117" s="77"/>
      <c r="E117" s="54"/>
      <c r="F117" s="67">
        <v>124560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181</v>
      </c>
      <c r="C118" s="77"/>
      <c r="D118" s="77"/>
      <c r="E118" s="54"/>
      <c r="F118" s="67">
        <v>250560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8" t="s">
        <v>182</v>
      </c>
      <c r="C119" s="79"/>
      <c r="D119" s="79"/>
      <c r="E119" s="36"/>
      <c r="F119" s="67">
        <v>5040</v>
      </c>
      <c r="G119" s="68"/>
      <c r="H119" s="68"/>
      <c r="I119" s="68"/>
      <c r="J119" s="69"/>
    </row>
    <row r="120" spans="1:10" ht="36" customHeight="1" thickBot="1" x14ac:dyDescent="0.3">
      <c r="A120" s="7" t="s">
        <v>113</v>
      </c>
      <c r="B120" s="76" t="s">
        <v>184</v>
      </c>
      <c r="C120" s="77"/>
      <c r="D120" s="77"/>
      <c r="E120" s="54"/>
      <c r="F120" s="67">
        <v>107280</v>
      </c>
      <c r="G120" s="68"/>
      <c r="H120" s="68"/>
      <c r="I120" s="68"/>
      <c r="J120" s="69"/>
    </row>
    <row r="121" spans="1:10" ht="22.5" customHeight="1" x14ac:dyDescent="0.25">
      <c r="A121" s="7" t="s">
        <v>111</v>
      </c>
      <c r="B121" s="104" t="s">
        <v>186</v>
      </c>
      <c r="C121" s="105"/>
      <c r="D121" s="105"/>
      <c r="E121" s="105"/>
      <c r="F121" s="105"/>
      <c r="G121" s="105"/>
      <c r="H121" s="105"/>
      <c r="I121" s="105"/>
      <c r="J121" s="106"/>
    </row>
    <row r="122" spans="1:10" ht="36" customHeight="1" thickBot="1" x14ac:dyDescent="0.3">
      <c r="A122" s="7"/>
      <c r="B122" s="52" t="s">
        <v>169</v>
      </c>
      <c r="C122" s="96"/>
      <c r="D122" s="96"/>
      <c r="E122" s="97"/>
      <c r="F122" s="67">
        <v>40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190</v>
      </c>
      <c r="C123" s="19"/>
      <c r="D123" s="19"/>
      <c r="E123" s="20"/>
      <c r="F123" s="218"/>
      <c r="G123" s="219"/>
      <c r="H123" s="219"/>
      <c r="I123" s="219"/>
      <c r="J123" s="220"/>
    </row>
    <row r="124" spans="1:10" ht="36" customHeight="1" x14ac:dyDescent="0.25">
      <c r="A124" s="7" t="s">
        <v>111</v>
      </c>
      <c r="B124" s="76" t="s">
        <v>244</v>
      </c>
      <c r="C124" s="77"/>
      <c r="D124" s="77"/>
      <c r="E124" s="54"/>
      <c r="F124" s="67">
        <v>58140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192</v>
      </c>
      <c r="C125" s="77"/>
      <c r="D125" s="77"/>
      <c r="E125" s="54"/>
      <c r="F125" s="67">
        <v>67140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193</v>
      </c>
      <c r="C126" s="77"/>
      <c r="D126" s="77"/>
      <c r="E126" s="54"/>
      <c r="F126" s="67">
        <v>43740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262</v>
      </c>
      <c r="C127" s="77"/>
      <c r="D127" s="77"/>
      <c r="E127" s="54"/>
      <c r="F127" s="67">
        <v>82080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195</v>
      </c>
      <c r="C128" s="77"/>
      <c r="D128" s="77"/>
      <c r="E128" s="54"/>
      <c r="F128" s="67">
        <v>94320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196</v>
      </c>
      <c r="C129" s="77"/>
      <c r="D129" s="77"/>
      <c r="E129" s="54"/>
      <c r="F129" s="67">
        <v>61920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197</v>
      </c>
      <c r="C130" s="77"/>
      <c r="D130" s="77"/>
      <c r="E130" s="54"/>
      <c r="F130" s="67">
        <v>67140</v>
      </c>
      <c r="G130" s="68"/>
      <c r="H130" s="68"/>
      <c r="I130" s="68"/>
      <c r="J130" s="69"/>
    </row>
    <row r="131" spans="1:10" ht="54" customHeight="1" thickBot="1" x14ac:dyDescent="0.3">
      <c r="A131" s="7"/>
      <c r="B131" s="165" t="s">
        <v>198</v>
      </c>
      <c r="C131" s="166"/>
      <c r="D131" s="166"/>
      <c r="E131" s="167"/>
      <c r="F131" s="101"/>
      <c r="G131" s="102"/>
      <c r="H131" s="102"/>
      <c r="I131" s="102"/>
      <c r="J131" s="103"/>
    </row>
    <row r="132" spans="1:10" ht="36" customHeight="1" x14ac:dyDescent="0.25">
      <c r="A132" s="7"/>
      <c r="B132" s="76" t="s">
        <v>199</v>
      </c>
      <c r="C132" s="77"/>
      <c r="D132" s="77"/>
      <c r="E132" s="54"/>
      <c r="F132" s="67">
        <v>45540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200</v>
      </c>
      <c r="C133" s="77"/>
      <c r="D133" s="77"/>
      <c r="E133" s="54"/>
      <c r="F133" s="67">
        <v>92340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201</v>
      </c>
      <c r="C134" s="77"/>
      <c r="D134" s="77"/>
      <c r="E134" s="54"/>
      <c r="F134" s="67">
        <v>110340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202</v>
      </c>
      <c r="C135" s="77"/>
      <c r="D135" s="77"/>
      <c r="E135" s="54"/>
      <c r="F135" s="67">
        <v>1080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203</v>
      </c>
      <c r="C136" s="77"/>
      <c r="D136" s="77"/>
      <c r="E136" s="54"/>
      <c r="F136" s="67">
        <v>63540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204</v>
      </c>
      <c r="C137" s="77"/>
      <c r="D137" s="77"/>
      <c r="E137" s="54"/>
      <c r="F137" s="67">
        <v>131940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205</v>
      </c>
      <c r="C138" s="77"/>
      <c r="D138" s="77"/>
      <c r="E138" s="54"/>
      <c r="F138" s="67">
        <v>158940</v>
      </c>
      <c r="G138" s="68"/>
      <c r="H138" s="68"/>
      <c r="I138" s="68"/>
      <c r="J138" s="69"/>
    </row>
    <row r="139" spans="1:10" ht="36" customHeight="1" thickBot="1" x14ac:dyDescent="0.3">
      <c r="A139" s="7"/>
      <c r="B139" s="76" t="s">
        <v>206</v>
      </c>
      <c r="C139" s="77"/>
      <c r="D139" s="77"/>
      <c r="E139" s="54"/>
      <c r="F139" s="67">
        <v>1800</v>
      </c>
      <c r="G139" s="68"/>
      <c r="H139" s="68"/>
      <c r="I139" s="68"/>
      <c r="J139" s="69"/>
    </row>
    <row r="140" spans="1:10" ht="36" customHeight="1" x14ac:dyDescent="0.25">
      <c r="A140" s="7"/>
      <c r="B140" s="251" t="s">
        <v>186</v>
      </c>
      <c r="C140" s="252"/>
      <c r="D140" s="252"/>
      <c r="E140" s="252"/>
      <c r="F140" s="252"/>
      <c r="G140" s="252"/>
      <c r="H140" s="252"/>
      <c r="I140" s="252"/>
      <c r="J140" s="253"/>
    </row>
    <row r="141" spans="1:10" ht="36" customHeight="1" thickBot="1" x14ac:dyDescent="0.3">
      <c r="A141" s="7"/>
      <c r="B141" s="318" t="s">
        <v>207</v>
      </c>
      <c r="C141" s="318"/>
      <c r="D141" s="318"/>
      <c r="E141" s="318"/>
      <c r="F141" s="263">
        <v>150</v>
      </c>
      <c r="G141" s="263"/>
      <c r="H141" s="263"/>
      <c r="I141" s="263"/>
      <c r="J141" s="264"/>
    </row>
    <row r="142" spans="1:10" ht="24" customHeight="1" thickBot="1" x14ac:dyDescent="0.3">
      <c r="A142" s="7"/>
      <c r="B142" s="27"/>
      <c r="C142" s="38"/>
      <c r="D142" s="38"/>
      <c r="E142" s="39"/>
      <c r="F142" s="40"/>
      <c r="G142" s="41"/>
      <c r="H142" s="41"/>
      <c r="I142" s="41"/>
      <c r="J142" s="42"/>
    </row>
    <row r="143" spans="1:10" ht="18" customHeight="1" x14ac:dyDescent="0.25">
      <c r="A143" s="7"/>
      <c r="B143" s="127"/>
      <c r="C143" s="128"/>
      <c r="D143" s="128"/>
      <c r="E143" s="128"/>
      <c r="F143" s="129"/>
      <c r="G143" s="129"/>
      <c r="H143" s="129"/>
      <c r="I143" s="129"/>
      <c r="J143" s="129"/>
    </row>
    <row r="144" spans="1:10" ht="67.5" customHeight="1" x14ac:dyDescent="0.25">
      <c r="A144" s="7"/>
      <c r="B144" s="130" t="s">
        <v>267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27" customHeight="1" x14ac:dyDescent="0.25">
      <c r="A145" s="7" t="s">
        <v>113</v>
      </c>
      <c r="B145" s="132" t="s">
        <v>210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s="182" customFormat="1" ht="20.100000000000001" customHeight="1" x14ac:dyDescent="0.25">
      <c r="B146" s="395"/>
      <c r="F146" s="396"/>
      <c r="G146" s="396"/>
      <c r="H146" s="396"/>
      <c r="I146" s="396"/>
      <c r="J146" s="396"/>
    </row>
    <row r="147" spans="1:10" s="332" customFormat="1" ht="36" customHeight="1" thickBot="1" x14ac:dyDescent="0.3">
      <c r="B147" s="333" t="s">
        <v>268</v>
      </c>
      <c r="C147" s="333"/>
      <c r="D147" s="333"/>
      <c r="E147" s="333"/>
      <c r="F147" s="333"/>
      <c r="G147" s="333"/>
      <c r="H147" s="333"/>
      <c r="I147" s="333"/>
    </row>
    <row r="148" spans="1:10" s="135" customFormat="1" ht="36" customHeight="1" thickBot="1" x14ac:dyDescent="0.3">
      <c r="B148" s="334" t="s">
        <v>269</v>
      </c>
      <c r="C148" s="335"/>
      <c r="D148" s="335"/>
      <c r="E148" s="335"/>
      <c r="F148" s="335"/>
      <c r="G148" s="335"/>
      <c r="H148" s="335"/>
      <c r="I148" s="336"/>
    </row>
    <row r="149" spans="1:10" ht="79.5" customHeight="1" thickBot="1" x14ac:dyDescent="0.3">
      <c r="B149" s="432" t="s">
        <v>270</v>
      </c>
      <c r="C149" s="433"/>
      <c r="D149" s="434" t="s">
        <v>271</v>
      </c>
      <c r="E149" s="435"/>
      <c r="F149" s="436"/>
      <c r="G149" s="340" t="s">
        <v>272</v>
      </c>
      <c r="H149" s="340"/>
      <c r="I149" s="341"/>
      <c r="J149" s="9"/>
    </row>
    <row r="150" spans="1:10" ht="36" customHeight="1" x14ac:dyDescent="0.25">
      <c r="B150" s="342" t="s">
        <v>273</v>
      </c>
      <c r="C150" s="343"/>
      <c r="D150" s="344" t="s">
        <v>274</v>
      </c>
      <c r="E150" s="344"/>
      <c r="F150" s="344"/>
      <c r="G150" s="345">
        <v>2190</v>
      </c>
      <c r="H150" s="344"/>
      <c r="I150" s="346"/>
      <c r="J150" s="9"/>
    </row>
    <row r="151" spans="1:10" ht="36" customHeight="1" x14ac:dyDescent="0.25">
      <c r="B151" s="347" t="s">
        <v>275</v>
      </c>
      <c r="C151" s="348"/>
      <c r="D151" s="349"/>
      <c r="E151" s="349"/>
      <c r="F151" s="349"/>
      <c r="G151" s="350">
        <v>1590</v>
      </c>
      <c r="H151" s="349"/>
      <c r="I151" s="351"/>
      <c r="J151" s="9"/>
    </row>
    <row r="152" spans="1:10" ht="36" customHeight="1" x14ac:dyDescent="0.25">
      <c r="B152" s="347" t="s">
        <v>276</v>
      </c>
      <c r="C152" s="348"/>
      <c r="D152" s="349"/>
      <c r="E152" s="349"/>
      <c r="F152" s="349"/>
      <c r="G152" s="350">
        <v>1440</v>
      </c>
      <c r="H152" s="349"/>
      <c r="I152" s="351"/>
      <c r="J152" s="9"/>
    </row>
    <row r="153" spans="1:10" ht="54" customHeight="1" x14ac:dyDescent="0.25">
      <c r="B153" s="347" t="s">
        <v>277</v>
      </c>
      <c r="C153" s="348"/>
      <c r="D153" s="349"/>
      <c r="E153" s="349"/>
      <c r="F153" s="349"/>
      <c r="G153" s="350">
        <v>1290</v>
      </c>
      <c r="H153" s="349"/>
      <c r="I153" s="351"/>
      <c r="J153" s="9"/>
    </row>
    <row r="154" spans="1:10" ht="28.5" customHeight="1" x14ac:dyDescent="0.25">
      <c r="B154" s="352"/>
      <c r="C154" s="352"/>
      <c r="D154" s="353"/>
      <c r="E154" s="353"/>
      <c r="F154" s="353"/>
      <c r="G154" s="354"/>
      <c r="H154" s="353"/>
      <c r="I154" s="353"/>
      <c r="J154" s="9"/>
    </row>
    <row r="155" spans="1:10" ht="40.5" customHeight="1" x14ac:dyDescent="0.25">
      <c r="A155" s="7"/>
      <c r="B155" s="134" t="s">
        <v>211</v>
      </c>
      <c r="C155" s="134"/>
      <c r="D155" s="134"/>
      <c r="E155" s="134"/>
      <c r="F155" s="134"/>
      <c r="G155" s="134"/>
      <c r="H155" s="134"/>
      <c r="I155" s="134"/>
      <c r="J155" s="134"/>
    </row>
    <row r="156" spans="1:10" ht="23.25" x14ac:dyDescent="0.25">
      <c r="A156" s="355" t="s">
        <v>278</v>
      </c>
      <c r="B156" s="355"/>
      <c r="C156" s="355"/>
      <c r="D156" s="355"/>
      <c r="E156" s="355"/>
      <c r="F156" s="355"/>
      <c r="G156" s="355"/>
      <c r="H156" s="355"/>
      <c r="I156" s="9"/>
      <c r="J156" s="9"/>
    </row>
    <row r="157" spans="1:10" ht="25.5" x14ac:dyDescent="0.35">
      <c r="A157" s="356" t="s">
        <v>279</v>
      </c>
      <c r="B157" s="356"/>
      <c r="C157" s="356"/>
      <c r="D157" s="356"/>
      <c r="E157" s="357" t="s">
        <v>280</v>
      </c>
      <c r="F157" s="358"/>
      <c r="G157" s="358"/>
      <c r="H157" s="9"/>
      <c r="I157" s="9"/>
      <c r="J157" s="9"/>
    </row>
    <row r="158" spans="1:10" ht="25.5" x14ac:dyDescent="0.35">
      <c r="A158" s="359" t="s">
        <v>281</v>
      </c>
      <c r="B158" s="359"/>
      <c r="C158" s="359"/>
      <c r="D158" s="359"/>
      <c r="E158" s="360">
        <v>1</v>
      </c>
      <c r="F158" s="358"/>
      <c r="G158" s="358"/>
      <c r="H158" s="9"/>
      <c r="I158" s="9"/>
      <c r="J158" s="9"/>
    </row>
    <row r="159" spans="1:10" ht="25.5" x14ac:dyDescent="0.35">
      <c r="A159" s="359">
        <v>2</v>
      </c>
      <c r="B159" s="359"/>
      <c r="C159" s="359"/>
      <c r="D159" s="359"/>
      <c r="E159" s="361">
        <v>1.1000000000000001</v>
      </c>
      <c r="F159" s="358"/>
      <c r="G159" s="358"/>
      <c r="H159" s="9"/>
      <c r="I159" s="9"/>
      <c r="J159" s="9"/>
    </row>
    <row r="160" spans="1:10" ht="25.5" x14ac:dyDescent="0.35">
      <c r="A160" s="359">
        <v>3</v>
      </c>
      <c r="B160" s="359"/>
      <c r="C160" s="359"/>
      <c r="D160" s="359"/>
      <c r="E160" s="361">
        <v>1.2</v>
      </c>
      <c r="F160" s="358"/>
      <c r="G160" s="358"/>
      <c r="H160" s="9"/>
      <c r="I160" s="9"/>
      <c r="J160" s="9"/>
    </row>
    <row r="161" spans="1:10" ht="25.5" x14ac:dyDescent="0.35">
      <c r="A161" s="359" t="s">
        <v>282</v>
      </c>
      <c r="B161" s="359"/>
      <c r="C161" s="359"/>
      <c r="D161" s="359"/>
      <c r="E161" s="361">
        <v>1.25</v>
      </c>
      <c r="F161" s="358"/>
      <c r="G161" s="358"/>
      <c r="H161" s="9"/>
      <c r="I161" s="9"/>
      <c r="J161" s="9"/>
    </row>
    <row r="162" spans="1:10" ht="25.5" x14ac:dyDescent="0.35">
      <c r="A162" s="359" t="s">
        <v>283</v>
      </c>
      <c r="B162" s="359"/>
      <c r="C162" s="359"/>
      <c r="D162" s="359"/>
      <c r="E162" s="361">
        <v>1.3</v>
      </c>
      <c r="F162" s="358"/>
      <c r="G162" s="358"/>
      <c r="H162" s="9"/>
      <c r="I162" s="9"/>
      <c r="J162" s="9"/>
    </row>
    <row r="163" spans="1:10" ht="25.5" x14ac:dyDescent="0.35">
      <c r="A163" s="359" t="s">
        <v>284</v>
      </c>
      <c r="B163" s="359"/>
      <c r="C163" s="359"/>
      <c r="D163" s="359"/>
      <c r="E163" s="361">
        <v>1.35</v>
      </c>
      <c r="F163" s="358"/>
      <c r="G163" s="358"/>
      <c r="H163" s="9"/>
      <c r="I163" s="9"/>
      <c r="J163" s="9"/>
    </row>
    <row r="164" spans="1:10" ht="25.5" x14ac:dyDescent="0.35">
      <c r="A164" s="359" t="s">
        <v>285</v>
      </c>
      <c r="B164" s="359"/>
      <c r="C164" s="359"/>
      <c r="D164" s="359"/>
      <c r="E164" s="361">
        <v>1.4</v>
      </c>
      <c r="F164" s="358"/>
      <c r="G164" s="358"/>
      <c r="H164" s="9"/>
      <c r="I164" s="9"/>
      <c r="J164" s="9"/>
    </row>
    <row r="165" spans="1:10" ht="25.5" x14ac:dyDescent="0.35">
      <c r="A165" s="359" t="s">
        <v>286</v>
      </c>
      <c r="B165" s="359"/>
      <c r="C165" s="359"/>
      <c r="D165" s="359"/>
      <c r="E165" s="361">
        <v>1.45</v>
      </c>
      <c r="F165" s="358"/>
      <c r="G165" s="358"/>
      <c r="H165" s="9"/>
      <c r="I165" s="9"/>
      <c r="J165" s="9"/>
    </row>
    <row r="166" spans="1:10" ht="25.5" x14ac:dyDescent="0.35">
      <c r="A166" s="359" t="s">
        <v>287</v>
      </c>
      <c r="B166" s="359"/>
      <c r="C166" s="359"/>
      <c r="D166" s="359"/>
      <c r="E166" s="361">
        <v>1.5</v>
      </c>
      <c r="F166" s="358"/>
      <c r="G166" s="358"/>
      <c r="H166" s="9"/>
      <c r="I166" s="9"/>
      <c r="J166" s="9"/>
    </row>
    <row r="167" spans="1:10" ht="25.5" x14ac:dyDescent="0.35">
      <c r="A167" s="359" t="s">
        <v>288</v>
      </c>
      <c r="B167" s="359"/>
      <c r="C167" s="359"/>
      <c r="D167" s="359"/>
      <c r="E167" s="361">
        <v>2</v>
      </c>
      <c r="F167" s="358"/>
      <c r="G167" s="358"/>
      <c r="H167" s="9"/>
      <c r="I167" s="9"/>
      <c r="J167" s="9"/>
    </row>
    <row r="168" spans="1:10" ht="53.25" customHeight="1" x14ac:dyDescent="0.25">
      <c r="A168" s="362" t="s">
        <v>289</v>
      </c>
      <c r="B168" s="362"/>
      <c r="C168" s="362"/>
      <c r="D168" s="362"/>
      <c r="E168" s="362"/>
      <c r="F168" s="362"/>
      <c r="G168" s="362"/>
      <c r="H168" s="362"/>
      <c r="I168" s="9"/>
      <c r="J168" s="9"/>
    </row>
  </sheetData>
  <sheetProtection selectLockedCells="1" selectUnlockedCells="1"/>
  <mergeCells count="297">
    <mergeCell ref="A167:D167"/>
    <mergeCell ref="A168:H168"/>
    <mergeCell ref="A161:D161"/>
    <mergeCell ref="A162:D162"/>
    <mergeCell ref="A163:D163"/>
    <mergeCell ref="A164:D164"/>
    <mergeCell ref="A165:D165"/>
    <mergeCell ref="A166:D166"/>
    <mergeCell ref="B155:J155"/>
    <mergeCell ref="A156:H156"/>
    <mergeCell ref="A157:D157"/>
    <mergeCell ref="A158:D158"/>
    <mergeCell ref="A159:D159"/>
    <mergeCell ref="A160:D160"/>
    <mergeCell ref="B150:C150"/>
    <mergeCell ref="D150:F153"/>
    <mergeCell ref="G150:I150"/>
    <mergeCell ref="B151:C151"/>
    <mergeCell ref="G151:I151"/>
    <mergeCell ref="B152:C152"/>
    <mergeCell ref="G152:I152"/>
    <mergeCell ref="B153:C153"/>
    <mergeCell ref="G153:I153"/>
    <mergeCell ref="B144:J144"/>
    <mergeCell ref="B145:J145"/>
    <mergeCell ref="B147:I147"/>
    <mergeCell ref="B148:I148"/>
    <mergeCell ref="B149:C149"/>
    <mergeCell ref="D149:F149"/>
    <mergeCell ref="G149:I149"/>
    <mergeCell ref="B139:E139"/>
    <mergeCell ref="F139:J139"/>
    <mergeCell ref="B140:J140"/>
    <mergeCell ref="B141:E141"/>
    <mergeCell ref="F141:J141"/>
    <mergeCell ref="B142:E142"/>
    <mergeCell ref="F142:J142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F83:J83"/>
    <mergeCell ref="B84:J84"/>
    <mergeCell ref="B85:E85"/>
    <mergeCell ref="F85:J85"/>
    <mergeCell ref="B86:E86"/>
    <mergeCell ref="F86:J86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activeCell="H9" sqref="H9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37152</v>
      </c>
      <c r="G11" s="33">
        <f>H11*1.1</f>
        <v>34056</v>
      </c>
      <c r="H11" s="33">
        <v>30960</v>
      </c>
      <c r="I11" s="33">
        <f>H11*0.75</f>
        <v>23220</v>
      </c>
      <c r="J11" s="33">
        <f>H11*0.5</f>
        <v>15480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52012.799999999996</v>
      </c>
      <c r="G12" s="37">
        <f>H12*1.1</f>
        <v>47678.400000000001</v>
      </c>
      <c r="H12" s="37">
        <v>43344</v>
      </c>
      <c r="I12" s="37">
        <f>H12*0.75</f>
        <v>32508</v>
      </c>
      <c r="J12" s="37">
        <f>H12*0.5</f>
        <v>21672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3600 до 28800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3960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23040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21600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28800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5760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18090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30240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8640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40320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7776</v>
      </c>
      <c r="G92" s="225">
        <f>H92*1.1</f>
        <v>7128.0000000000009</v>
      </c>
      <c r="H92" s="225">
        <v>6480</v>
      </c>
      <c r="I92" s="225">
        <f>H92*0.75</f>
        <v>4860</v>
      </c>
      <c r="J92" s="226">
        <f>H92*0.5</f>
        <v>3240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5400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9000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11232</v>
      </c>
      <c r="G95" s="225">
        <f>H95*1.1</f>
        <v>10296</v>
      </c>
      <c r="H95" s="225">
        <v>9360</v>
      </c>
      <c r="I95" s="225">
        <f>H95*0.75</f>
        <v>7020</v>
      </c>
      <c r="J95" s="226">
        <f>H95*0.5</f>
        <v>4680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12960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6030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15840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31680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39600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792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20520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39600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54000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55036.799999999996</v>
      </c>
      <c r="G8" s="33">
        <f>H8*1.1</f>
        <v>50450.400000000001</v>
      </c>
      <c r="H8" s="33">
        <v>45864</v>
      </c>
      <c r="I8" s="33">
        <f>H8*0.75</f>
        <v>34398</v>
      </c>
      <c r="J8" s="33">
        <f>H8*0.5</f>
        <v>22932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77068.800000000003</v>
      </c>
      <c r="G9" s="37">
        <f>H9*1.1</f>
        <v>70646.400000000009</v>
      </c>
      <c r="H9" s="37">
        <v>64224</v>
      </c>
      <c r="I9" s="37">
        <f>H9*0.75</f>
        <v>48168</v>
      </c>
      <c r="J9" s="37">
        <f>H9*0.5</f>
        <v>32112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64584</v>
      </c>
      <c r="G11" s="33">
        <f>H11*1.1</f>
        <v>59202.000000000007</v>
      </c>
      <c r="H11" s="33">
        <v>53820</v>
      </c>
      <c r="I11" s="33">
        <f>H11*0.75</f>
        <v>40365</v>
      </c>
      <c r="J11" s="33">
        <f>H11*0.5</f>
        <v>26910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90460.800000000003</v>
      </c>
      <c r="G12" s="37">
        <f>H12*1.1</f>
        <v>82922.400000000009</v>
      </c>
      <c r="H12" s="37">
        <v>75384</v>
      </c>
      <c r="I12" s="37">
        <f>H12*0.75</f>
        <v>56538</v>
      </c>
      <c r="J12" s="37">
        <f>H12*0.5</f>
        <v>37692</v>
      </c>
    </row>
    <row r="13" spans="1:10" ht="24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11196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83">
        <v>15840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1188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12888 до 257760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12888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25776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38664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51552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64440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77328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90216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103104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115992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128880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141768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154656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167544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180432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193320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206208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219096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231984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244872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257760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2250 до 48240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7956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3402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9612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29070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2250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2250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4500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6750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3636 до 85788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68040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6804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17010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50274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61920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70506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50310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60372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53784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53784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84978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30600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3636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18072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14526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85788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49446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7956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30528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30060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70560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87120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99360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70560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84672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75600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75600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120240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69840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33609.599999999999</v>
      </c>
      <c r="G92" s="225">
        <f>H92*1.1</f>
        <v>30808.800000000003</v>
      </c>
      <c r="H92" s="225">
        <v>28008</v>
      </c>
      <c r="I92" s="225">
        <f>H92*0.75</f>
        <v>21006</v>
      </c>
      <c r="J92" s="226">
        <f>H92*0.5</f>
        <v>14004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28008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25218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47520</v>
      </c>
      <c r="G95" s="225">
        <f>H95*1.1</f>
        <v>43560</v>
      </c>
      <c r="H95" s="225">
        <v>39600</v>
      </c>
      <c r="I95" s="225">
        <f>H95*0.75</f>
        <v>29700</v>
      </c>
      <c r="J95" s="226">
        <f>H95*0.5</f>
        <v>19800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39600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41220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63738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127494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159858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2250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95904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191232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238968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3438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30240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9072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907.19999999999993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2268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18000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6048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22680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21600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13104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8856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26928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26928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12060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25200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30240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36288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12960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38160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25920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8640</v>
      </c>
      <c r="G92" s="225">
        <f>H92*1.1</f>
        <v>7920.0000000000009</v>
      </c>
      <c r="H92" s="225">
        <v>7200</v>
      </c>
      <c r="I92" s="225">
        <f>H92*0.75</f>
        <v>5400</v>
      </c>
      <c r="J92" s="226">
        <f>H92*0.5</f>
        <v>3600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14868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12096</v>
      </c>
      <c r="G95" s="225">
        <f>H95*1.1</f>
        <v>11088</v>
      </c>
      <c r="H95" s="225">
        <v>10080</v>
      </c>
      <c r="I95" s="225">
        <f>H95*0.75</f>
        <v>7560</v>
      </c>
      <c r="J95" s="226">
        <f>H95*0.5</f>
        <v>5040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20880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18072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36108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45360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27252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54180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67608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232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2160 до 18000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12000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1200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3192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6792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8640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7128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7680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9216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3240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7776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2160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7680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17280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6480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2592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24000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20040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9600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12480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10080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13248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11040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24480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9120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12009.6</v>
      </c>
      <c r="G92" s="225">
        <f>H92*1.1</f>
        <v>11008.800000000001</v>
      </c>
      <c r="H92" s="225">
        <v>10008</v>
      </c>
      <c r="I92" s="225">
        <f>H92*0.75</f>
        <v>7506</v>
      </c>
      <c r="J92" s="226">
        <f>H92*0.5</f>
        <v>5004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9600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4896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17280</v>
      </c>
      <c r="G95" s="225">
        <f>H95*1.1</f>
        <v>15840.000000000002</v>
      </c>
      <c r="H95" s="225">
        <v>14400</v>
      </c>
      <c r="I95" s="225">
        <f>H95*0.75</f>
        <v>10800</v>
      </c>
      <c r="J95" s="226">
        <f>H95*0.5</f>
        <v>7200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13440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7200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16790.399999999998</v>
      </c>
      <c r="G98" s="117">
        <f>H98*1.1</f>
        <v>15391.2</v>
      </c>
      <c r="H98" s="117">
        <v>13992</v>
      </c>
      <c r="I98" s="117">
        <f>H98*0.75</f>
        <v>10494</v>
      </c>
      <c r="J98" s="117">
        <f>H98*0.5</f>
        <v>6996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15456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31080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38976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552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23352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46536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58128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739.19999999999993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2340 до 111888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6480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3798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111888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13392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26784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2340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2340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4662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6984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44064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1908 до 178848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35640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3564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8910</v>
      </c>
      <c r="G66" s="94"/>
      <c r="H66" s="94"/>
      <c r="I66" s="94"/>
      <c r="J66" s="95"/>
    </row>
    <row r="67" spans="1:10" ht="24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44496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67">
        <v>11448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67">
        <v>22896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67">
        <v>44496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53395.199999999997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11448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11448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22896</v>
      </c>
      <c r="G75" s="68"/>
      <c r="H75" s="68"/>
      <c r="I75" s="68"/>
      <c r="J75" s="69"/>
    </row>
    <row r="76" spans="1:10" ht="36" customHeight="1" x14ac:dyDescent="0.25">
      <c r="A76" s="7"/>
      <c r="B76" s="76" t="s">
        <v>165</v>
      </c>
      <c r="C76" s="77"/>
      <c r="D76" s="77"/>
      <c r="E76" s="54"/>
      <c r="F76" s="67">
        <v>54828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52" t="s">
        <v>167</v>
      </c>
      <c r="C78" s="96"/>
      <c r="D78" s="96"/>
      <c r="E78" s="97"/>
      <c r="F78" s="67">
        <v>35856</v>
      </c>
      <c r="G78" s="68"/>
      <c r="H78" s="68"/>
      <c r="I78" s="68"/>
      <c r="J78" s="69"/>
    </row>
    <row r="79" spans="1:10" ht="36" customHeight="1" x14ac:dyDescent="0.25">
      <c r="A79" s="7"/>
      <c r="B79" s="52" t="s">
        <v>168</v>
      </c>
      <c r="C79" s="96"/>
      <c r="D79" s="96"/>
      <c r="E79" s="97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67">
        <v>178848</v>
      </c>
      <c r="G80" s="68"/>
      <c r="H80" s="68"/>
      <c r="I80" s="68"/>
      <c r="J80" s="69"/>
    </row>
    <row r="81" spans="1:10" ht="36" customHeight="1" x14ac:dyDescent="0.25">
      <c r="A81" s="7" t="s">
        <v>111</v>
      </c>
      <c r="B81" s="76" t="s">
        <v>170</v>
      </c>
      <c r="C81" s="77"/>
      <c r="D81" s="77"/>
      <c r="E81" s="54"/>
      <c r="F81" s="67">
        <v>1908</v>
      </c>
      <c r="G81" s="68"/>
      <c r="H81" s="68"/>
      <c r="I81" s="68"/>
      <c r="J81" s="69"/>
    </row>
    <row r="82" spans="1:10" ht="37.5" customHeight="1" x14ac:dyDescent="0.25">
      <c r="A82" s="7"/>
      <c r="B82" s="76" t="s">
        <v>171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7"/>
      <c r="B83" s="76" t="s">
        <v>172</v>
      </c>
      <c r="C83" s="77"/>
      <c r="D83" s="77"/>
      <c r="E83" s="54"/>
      <c r="F83" s="67">
        <v>54828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3"/>
      <c r="F84" s="67">
        <v>11448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67">
        <v>16560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32400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62640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84" t="s">
        <v>178</v>
      </c>
      <c r="C89" s="85"/>
      <c r="D89" s="85"/>
      <c r="E89" s="86"/>
      <c r="F89" s="93">
        <v>75168</v>
      </c>
      <c r="G89" s="94"/>
      <c r="H89" s="94"/>
      <c r="I89" s="94"/>
      <c r="J89" s="95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16560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67">
        <v>16560</v>
      </c>
      <c r="G91" s="68"/>
      <c r="H91" s="68"/>
      <c r="I91" s="68"/>
      <c r="J91" s="69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32400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5760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250560</v>
      </c>
      <c r="G94" s="68"/>
      <c r="H94" s="68"/>
      <c r="I94" s="68"/>
      <c r="J94" s="69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67">
        <v>2880</v>
      </c>
      <c r="G95" s="68"/>
      <c r="H95" s="68"/>
      <c r="I95" s="68"/>
      <c r="J95" s="69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27475.200000000001</v>
      </c>
      <c r="G102" s="225">
        <f>H102*1.1</f>
        <v>25185.600000000002</v>
      </c>
      <c r="H102" s="225">
        <v>22896</v>
      </c>
      <c r="I102" s="225">
        <f>H102*0.75</f>
        <v>17172</v>
      </c>
      <c r="J102" s="226">
        <f>H102*0.5</f>
        <v>11448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11448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 t="e">
        <v>#REF!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38880</v>
      </c>
      <c r="G105" s="225">
        <f>H105*1.1</f>
        <v>35640</v>
      </c>
      <c r="H105" s="225">
        <v>32400</v>
      </c>
      <c r="I105" s="225">
        <f>H105*0.75</f>
        <v>24300</v>
      </c>
      <c r="J105" s="226">
        <f>H105*0.5</f>
        <v>16200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16560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16560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67">
        <v>22896</v>
      </c>
      <c r="G108" s="68"/>
      <c r="H108" s="68"/>
      <c r="I108" s="68"/>
      <c r="J108" s="69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56160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111888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139968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1908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83808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168048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209952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2772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8"/>
  <sheetViews>
    <sheetView view="pageBreakPreview" topLeftCell="B1" zoomScale="65" zoomScaleNormal="60" zoomScaleSheetLayoutView="65" workbookViewId="0">
      <pane ySplit="4" topLeftCell="A38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72576</v>
      </c>
      <c r="G12" s="37">
        <f>H12*1.1</f>
        <v>66528</v>
      </c>
      <c r="H12" s="37">
        <v>60480</v>
      </c>
      <c r="I12" s="37">
        <f>H12*0.75</f>
        <v>45360</v>
      </c>
      <c r="J12" s="37">
        <f>H12*0.5</f>
        <v>30240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"&amp;MIN(F54,F58:F71)&amp;" до "&amp;MAX(F54,F58:F71)</f>
        <v>Цена от 3060 до 90000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6048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14400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20160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46080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29520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35424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30960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165</v>
      </c>
      <c r="C66" s="77"/>
      <c r="D66" s="77"/>
      <c r="E66" s="54"/>
      <c r="F66" s="67">
        <v>90000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11520</v>
      </c>
      <c r="G68" s="68"/>
      <c r="H68" s="68"/>
      <c r="I68" s="68"/>
      <c r="J68" s="69"/>
    </row>
    <row r="69" spans="1:10" ht="36" customHeight="1" x14ac:dyDescent="0.25">
      <c r="B69" s="52" t="s">
        <v>168</v>
      </c>
      <c r="C69" s="96"/>
      <c r="D69" s="96"/>
      <c r="E69" s="97"/>
      <c r="F69" s="67">
        <v>9360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20160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5400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23040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18000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28800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64800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41760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50112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28800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21600</v>
      </c>
      <c r="G92" s="225">
        <f>H92*1.1</f>
        <v>19800</v>
      </c>
      <c r="H92" s="225">
        <v>18000</v>
      </c>
      <c r="I92" s="225">
        <f>H92*0.75</f>
        <v>13500</v>
      </c>
      <c r="J92" s="226">
        <f>H92*0.5</f>
        <v>9000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16200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261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9000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30240</v>
      </c>
      <c r="G96" s="225">
        <f>H96*1.1</f>
        <v>27720.000000000004</v>
      </c>
      <c r="H96" s="225">
        <v>25200</v>
      </c>
      <c r="I96" s="225">
        <f>H96*0.75</f>
        <v>18900</v>
      </c>
      <c r="J96" s="226">
        <f>H96*0.5</f>
        <v>12600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23040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263</v>
      </c>
      <c r="C98" s="77"/>
      <c r="D98" s="77"/>
      <c r="E98" s="54"/>
      <c r="F98" s="67">
        <v>13680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197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198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x14ac:dyDescent="0.25">
      <c r="A102" s="7"/>
      <c r="B102" s="78" t="s">
        <v>199</v>
      </c>
      <c r="C102" s="79"/>
      <c r="D102" s="79"/>
      <c r="E102" s="36"/>
      <c r="F102" s="80">
        <v>23760</v>
      </c>
      <c r="G102" s="81"/>
      <c r="H102" s="81"/>
      <c r="I102" s="81"/>
      <c r="J102" s="82"/>
    </row>
    <row r="103" spans="1:10" ht="36" customHeight="1" x14ac:dyDescent="0.25">
      <c r="A103" s="7"/>
      <c r="B103" s="76" t="s">
        <v>200</v>
      </c>
      <c r="C103" s="77"/>
      <c r="D103" s="77"/>
      <c r="E103" s="54"/>
      <c r="F103" s="67">
        <v>47520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201</v>
      </c>
      <c r="C104" s="77"/>
      <c r="D104" s="77"/>
      <c r="E104" s="54"/>
      <c r="F104" s="67">
        <v>59400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720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35640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71280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205</v>
      </c>
      <c r="C108" s="77"/>
      <c r="D108" s="77"/>
      <c r="E108" s="54"/>
      <c r="F108" s="67">
        <v>89280</v>
      </c>
      <c r="G108" s="68"/>
      <c r="H108" s="68"/>
      <c r="I108" s="68"/>
      <c r="J108" s="69"/>
    </row>
    <row r="109" spans="1:10" ht="36" customHeight="1" thickBot="1" x14ac:dyDescent="0.3">
      <c r="A109" s="7"/>
      <c r="B109" s="118" t="s">
        <v>206</v>
      </c>
      <c r="C109" s="119"/>
      <c r="D109" s="119"/>
      <c r="E109" s="120"/>
      <c r="F109" s="121">
        <v>1080</v>
      </c>
      <c r="G109" s="122"/>
      <c r="H109" s="122"/>
      <c r="I109" s="122"/>
      <c r="J109" s="123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318" t="s">
        <v>207</v>
      </c>
      <c r="C111" s="318"/>
      <c r="D111" s="318"/>
      <c r="E111" s="318"/>
      <c r="F111" s="263">
        <v>90</v>
      </c>
      <c r="G111" s="263"/>
      <c r="H111" s="263"/>
      <c r="I111" s="263"/>
      <c r="J111" s="264"/>
    </row>
    <row r="112" spans="1:10" ht="24" thickBot="1" x14ac:dyDescent="0.3">
      <c r="A112" s="7"/>
      <c r="B112" s="27"/>
      <c r="C112" s="28"/>
      <c r="D112" s="28"/>
      <c r="E112" s="29"/>
      <c r="F112" s="187"/>
      <c r="G112" s="249"/>
      <c r="H112" s="249"/>
      <c r="I112" s="249"/>
      <c r="J112" s="250"/>
    </row>
    <row r="113" spans="1:10" ht="21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56.25" customHeight="1" x14ac:dyDescent="0.25">
      <c r="A114" s="7"/>
      <c r="B114" s="130" t="s">
        <v>243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41.25" customHeight="1" x14ac:dyDescent="0.25">
      <c r="A115" s="7"/>
      <c r="B115" s="130" t="s">
        <v>209</v>
      </c>
      <c r="C115" s="130"/>
      <c r="D115" s="130"/>
      <c r="E115" s="130"/>
      <c r="F115" s="130"/>
      <c r="G115" s="130"/>
      <c r="H115" s="130"/>
      <c r="I115" s="130"/>
      <c r="J115" s="130"/>
    </row>
    <row r="116" spans="1:10" ht="21" x14ac:dyDescent="0.25">
      <c r="A116" s="7" t="s">
        <v>113</v>
      </c>
      <c r="B116" s="132" t="s">
        <v>247</v>
      </c>
      <c r="C116" s="132"/>
      <c r="D116" s="132"/>
      <c r="E116" s="132"/>
      <c r="F116" s="132"/>
      <c r="G116" s="132"/>
      <c r="H116" s="132"/>
      <c r="I116" s="132"/>
      <c r="J116" s="132"/>
    </row>
    <row r="117" spans="1:10" ht="42" customHeight="1" x14ac:dyDescent="0.25">
      <c r="A117" s="7"/>
      <c r="B117" s="134" t="s">
        <v>211</v>
      </c>
      <c r="C117" s="134"/>
      <c r="D117" s="134"/>
      <c r="E117" s="134"/>
      <c r="F117" s="134"/>
      <c r="G117" s="134"/>
      <c r="H117" s="134"/>
      <c r="I117" s="134"/>
      <c r="J117" s="134"/>
    </row>
    <row r="118" spans="1:10" ht="21" x14ac:dyDescent="0.25">
      <c r="A118" s="7"/>
    </row>
  </sheetData>
  <sheetProtection selectLockedCells="1" selectUnlockedCells="1"/>
  <mergeCells count="213">
    <mergeCell ref="B114:J114"/>
    <mergeCell ref="B115:J115"/>
    <mergeCell ref="B116:J116"/>
    <mergeCell ref="B117:J117"/>
    <mergeCell ref="B109:E109"/>
    <mergeCell ref="F109:J109"/>
    <mergeCell ref="B110:J110"/>
    <mergeCell ref="B111:E111"/>
    <mergeCell ref="F111:J111"/>
    <mergeCell ref="B112:E112"/>
    <mergeCell ref="F112:J112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1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A129" sqref="A129:XFD141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87"/>
      <c r="G8" s="249"/>
      <c r="H8" s="249"/>
      <c r="I8" s="249"/>
      <c r="J8" s="250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104544</v>
      </c>
      <c r="G10" s="37">
        <f>H10*1.1</f>
        <v>95832.000000000015</v>
      </c>
      <c r="H10" s="37">
        <v>87120</v>
      </c>
      <c r="I10" s="37">
        <f>H10*0.75</f>
        <v>65340</v>
      </c>
      <c r="J10" s="37">
        <f>H10*0.5</f>
        <v>43560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119145.59999999999</v>
      </c>
      <c r="G13" s="37">
        <f>H13*1.1</f>
        <v>109216.8</v>
      </c>
      <c r="H13" s="37">
        <v>99288</v>
      </c>
      <c r="I13" s="37">
        <f>H13*0.75</f>
        <v>74466</v>
      </c>
      <c r="J13" s="37">
        <f>H13*0.5</f>
        <v>49644</v>
      </c>
    </row>
    <row r="14" spans="1:10" ht="24" customHeight="1" thickBot="1" x14ac:dyDescent="0.3">
      <c r="A14" s="7"/>
      <c r="B14" s="27"/>
      <c r="C14" s="28"/>
      <c r="D14" s="28"/>
      <c r="E14" s="29"/>
      <c r="F14" s="162"/>
      <c r="G14" s="163"/>
      <c r="H14" s="163"/>
      <c r="I14" s="163"/>
      <c r="J14" s="164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49">
        <v>25200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2160</v>
      </c>
      <c r="G19" s="68"/>
      <c r="H19" s="68"/>
      <c r="I19" s="68"/>
      <c r="J19" s="69"/>
    </row>
    <row r="20" spans="1:10" ht="30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233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6" customHeight="1" thickBot="1" x14ac:dyDescent="0.3">
      <c r="A43" s="7"/>
      <c r="B43" s="70" t="s">
        <v>142</v>
      </c>
      <c r="C43" s="71"/>
      <c r="D43" s="71"/>
      <c r="E43" s="72"/>
      <c r="F43" s="73" t="str">
        <f>"Цена от "&amp;MIN(F44:F53)&amp;" до "&amp;MAX(F44:F53)</f>
        <v>Цена от 1980 до 56340</v>
      </c>
      <c r="G43" s="74"/>
      <c r="H43" s="74"/>
      <c r="I43" s="74"/>
      <c r="J43" s="75"/>
    </row>
    <row r="44" spans="1:10" ht="36" customHeight="1" x14ac:dyDescent="0.25">
      <c r="A44" s="7"/>
      <c r="B44" s="76" t="s">
        <v>143</v>
      </c>
      <c r="C44" s="77"/>
      <c r="D44" s="77"/>
      <c r="E44" s="54"/>
      <c r="F44" s="67">
        <v>8694</v>
      </c>
      <c r="G44" s="68"/>
      <c r="H44" s="68"/>
      <c r="I44" s="68"/>
      <c r="J44" s="69"/>
    </row>
    <row r="45" spans="1:10" ht="36" customHeight="1" x14ac:dyDescent="0.25">
      <c r="A45" s="7"/>
      <c r="B45" s="76" t="s">
        <v>212</v>
      </c>
      <c r="C45" s="77"/>
      <c r="D45" s="77"/>
      <c r="E45" s="54"/>
      <c r="F45" s="67">
        <v>5400</v>
      </c>
      <c r="G45" s="68"/>
      <c r="H45" s="68"/>
      <c r="I45" s="68"/>
      <c r="J45" s="69"/>
    </row>
    <row r="46" spans="1:10" ht="36" customHeight="1" x14ac:dyDescent="0.25">
      <c r="A46" s="7"/>
      <c r="B46" s="78" t="s">
        <v>145</v>
      </c>
      <c r="C46" s="79"/>
      <c r="D46" s="79"/>
      <c r="E46" s="36"/>
      <c r="F46" s="80">
        <v>56340</v>
      </c>
      <c r="G46" s="81"/>
      <c r="H46" s="81"/>
      <c r="I46" s="81"/>
      <c r="J46" s="82"/>
    </row>
    <row r="47" spans="1:10" ht="36" customHeight="1" x14ac:dyDescent="0.25">
      <c r="A47" s="7"/>
      <c r="B47" s="76" t="s">
        <v>146</v>
      </c>
      <c r="C47" s="77"/>
      <c r="D47" s="77"/>
      <c r="E47" s="54"/>
      <c r="F47" s="67">
        <v>11340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38340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1980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1980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3960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5940</v>
      </c>
      <c r="G52" s="68"/>
      <c r="H52" s="68"/>
      <c r="I52" s="68"/>
      <c r="J52" s="69"/>
    </row>
    <row r="53" spans="1:10" ht="36" customHeight="1" thickBot="1" x14ac:dyDescent="0.3">
      <c r="A53" s="7"/>
      <c r="B53" s="76" t="s">
        <v>152</v>
      </c>
      <c r="C53" s="77"/>
      <c r="D53" s="77"/>
      <c r="E53" s="54"/>
      <c r="F53" s="67">
        <v>38340</v>
      </c>
      <c r="G53" s="68"/>
      <c r="H53" s="68"/>
      <c r="I53" s="68"/>
      <c r="J53" s="69"/>
    </row>
    <row r="54" spans="1:10" ht="54" customHeight="1" thickBot="1" x14ac:dyDescent="0.3">
      <c r="A54" s="7"/>
      <c r="B54" s="203" t="s">
        <v>213</v>
      </c>
      <c r="C54" s="204"/>
      <c r="D54" s="204"/>
      <c r="E54" s="205"/>
      <c r="F54" s="218" t="str">
        <f>"Цена от "&amp;MIN(F56,F60:F73)&amp;" до "&amp;MAX(F56,F60:F73)</f>
        <v>Цена от 3240 до 787140</v>
      </c>
      <c r="G54" s="219"/>
      <c r="H54" s="219"/>
      <c r="I54" s="219"/>
      <c r="J54" s="220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154</v>
      </c>
      <c r="C56" s="77"/>
      <c r="D56" s="77"/>
      <c r="E56" s="54"/>
      <c r="F56" s="67">
        <v>79200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155</v>
      </c>
      <c r="C57" s="85"/>
      <c r="D57" s="85"/>
      <c r="E57" s="86"/>
      <c r="F57" s="67">
        <v>7920</v>
      </c>
      <c r="G57" s="68"/>
      <c r="H57" s="68"/>
      <c r="I57" s="68"/>
      <c r="J57" s="69"/>
    </row>
    <row r="58" spans="1:10" ht="36" customHeight="1" thickBot="1" x14ac:dyDescent="0.3">
      <c r="A58" s="7"/>
      <c r="B58" s="84" t="s">
        <v>156</v>
      </c>
      <c r="C58" s="85"/>
      <c r="D58" s="85"/>
      <c r="E58" s="86"/>
      <c r="F58" s="67">
        <v>19800</v>
      </c>
      <c r="G58" s="68"/>
      <c r="H58" s="68"/>
      <c r="I58" s="68"/>
      <c r="J58" s="69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157</v>
      </c>
      <c r="C60" s="79"/>
      <c r="D60" s="79"/>
      <c r="E60" s="36"/>
      <c r="F60" s="80">
        <v>94140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158</v>
      </c>
      <c r="C61" s="96"/>
      <c r="D61" s="96"/>
      <c r="E61" s="97"/>
      <c r="F61" s="195">
        <v>50940</v>
      </c>
      <c r="G61" s="257"/>
      <c r="H61" s="257"/>
      <c r="I61" s="257"/>
      <c r="J61" s="258"/>
    </row>
    <row r="62" spans="1:10" ht="36" customHeight="1" x14ac:dyDescent="0.25">
      <c r="A62" s="7"/>
      <c r="B62" s="52" t="s">
        <v>260</v>
      </c>
      <c r="C62" s="96"/>
      <c r="D62" s="96"/>
      <c r="E62" s="97"/>
      <c r="F62" s="195">
        <v>787140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76" t="s">
        <v>159</v>
      </c>
      <c r="C63" s="77"/>
      <c r="D63" s="77"/>
      <c r="E63" s="54"/>
      <c r="F63" s="195">
        <v>187740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76" t="s">
        <v>160</v>
      </c>
      <c r="C64" s="77"/>
      <c r="D64" s="77"/>
      <c r="E64" s="54"/>
      <c r="F64" s="195">
        <v>187740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195">
        <v>225288</v>
      </c>
      <c r="G65" s="257"/>
      <c r="H65" s="257"/>
      <c r="I65" s="257"/>
      <c r="J65" s="258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195">
        <v>54540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195">
        <v>94140</v>
      </c>
      <c r="G67" s="257"/>
      <c r="H67" s="257"/>
      <c r="I67" s="257"/>
      <c r="J67" s="258"/>
    </row>
    <row r="68" spans="1:10" ht="36" customHeight="1" x14ac:dyDescent="0.25">
      <c r="A68" s="7" t="s">
        <v>111</v>
      </c>
      <c r="B68" s="52" t="s">
        <v>164</v>
      </c>
      <c r="C68" s="96"/>
      <c r="D68" s="96"/>
      <c r="E68" s="97"/>
      <c r="F68" s="195">
        <v>187740</v>
      </c>
      <c r="G68" s="257"/>
      <c r="H68" s="257"/>
      <c r="I68" s="257"/>
      <c r="J68" s="258"/>
    </row>
    <row r="69" spans="1:10" ht="36" customHeight="1" x14ac:dyDescent="0.25">
      <c r="A69" s="7"/>
      <c r="B69" s="52" t="s">
        <v>165</v>
      </c>
      <c r="C69" s="96"/>
      <c r="D69" s="96"/>
      <c r="E69" s="97"/>
      <c r="F69" s="195">
        <v>55800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78" t="s">
        <v>166</v>
      </c>
      <c r="C70" s="79"/>
      <c r="D70" s="79"/>
      <c r="E70" s="36"/>
      <c r="F70" s="195">
        <v>3240</v>
      </c>
      <c r="G70" s="257"/>
      <c r="H70" s="257"/>
      <c r="I70" s="257"/>
      <c r="J70" s="258"/>
    </row>
    <row r="71" spans="1:10" ht="36" customHeight="1" x14ac:dyDescent="0.25">
      <c r="A71" s="7"/>
      <c r="B71" s="52" t="s">
        <v>167</v>
      </c>
      <c r="C71" s="96"/>
      <c r="D71" s="96"/>
      <c r="E71" s="97"/>
      <c r="F71" s="195">
        <v>38340</v>
      </c>
      <c r="G71" s="257"/>
      <c r="H71" s="257"/>
      <c r="I71" s="257"/>
      <c r="J71" s="258"/>
    </row>
    <row r="72" spans="1:10" ht="36" customHeight="1" x14ac:dyDescent="0.25">
      <c r="B72" s="52" t="s">
        <v>168</v>
      </c>
      <c r="C72" s="96"/>
      <c r="D72" s="96"/>
      <c r="E72" s="97"/>
      <c r="F72" s="195">
        <v>31140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52" t="s">
        <v>170</v>
      </c>
      <c r="C73" s="96"/>
      <c r="D73" s="96"/>
      <c r="E73" s="97"/>
      <c r="F73" s="195">
        <v>94140</v>
      </c>
      <c r="G73" s="257"/>
      <c r="H73" s="257"/>
      <c r="I73" s="257"/>
      <c r="J73" s="258"/>
    </row>
    <row r="74" spans="1:10" ht="37.5" customHeight="1" x14ac:dyDescent="0.25">
      <c r="A74" s="7"/>
      <c r="B74" s="76" t="s">
        <v>171</v>
      </c>
      <c r="C74" s="77"/>
      <c r="D74" s="77"/>
      <c r="E74" s="54"/>
      <c r="F74" s="195">
        <v>8694</v>
      </c>
      <c r="G74" s="257"/>
      <c r="H74" s="257"/>
      <c r="I74" s="257"/>
      <c r="J74" s="258"/>
    </row>
    <row r="75" spans="1:10" ht="36" customHeight="1" x14ac:dyDescent="0.25">
      <c r="A75" s="7"/>
      <c r="B75" s="76" t="s">
        <v>172</v>
      </c>
      <c r="C75" s="77"/>
      <c r="D75" s="77"/>
      <c r="E75" s="54"/>
      <c r="F75" s="195">
        <v>54090</v>
      </c>
      <c r="G75" s="257"/>
      <c r="H75" s="257"/>
      <c r="I75" s="257"/>
      <c r="J75" s="258"/>
    </row>
    <row r="76" spans="1:10" ht="36" customHeight="1" x14ac:dyDescent="0.25">
      <c r="A76" s="7"/>
      <c r="B76" s="76" t="s">
        <v>173</v>
      </c>
      <c r="C76" s="77"/>
      <c r="D76" s="77"/>
      <c r="E76" s="53"/>
      <c r="F76" s="195">
        <v>60030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76" t="s">
        <v>174</v>
      </c>
      <c r="C77" s="77"/>
      <c r="D77" s="77"/>
      <c r="E77" s="54"/>
      <c r="F77" s="195">
        <v>132480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76" t="s">
        <v>175</v>
      </c>
      <c r="C78" s="77"/>
      <c r="D78" s="77"/>
      <c r="E78" s="54"/>
      <c r="F78" s="195">
        <v>72000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195">
        <v>263520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195">
        <v>263520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84" t="s">
        <v>178</v>
      </c>
      <c r="C81" s="85"/>
      <c r="D81" s="85"/>
      <c r="E81" s="86"/>
      <c r="F81" s="195">
        <v>316224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195">
        <v>77040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180</v>
      </c>
      <c r="C83" s="77"/>
      <c r="D83" s="77"/>
      <c r="E83" s="54"/>
      <c r="F83" s="195">
        <v>132480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195">
        <v>263520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78" t="s">
        <v>182</v>
      </c>
      <c r="C85" s="79"/>
      <c r="D85" s="79"/>
      <c r="E85" s="36"/>
      <c r="F85" s="195">
        <v>5040</v>
      </c>
      <c r="G85" s="257"/>
      <c r="H85" s="257"/>
      <c r="I85" s="257"/>
      <c r="J85" s="258"/>
    </row>
    <row r="86" spans="1:10" ht="36" customHeight="1" thickBot="1" x14ac:dyDescent="0.3">
      <c r="A86" s="7" t="s">
        <v>113</v>
      </c>
      <c r="B86" s="76" t="s">
        <v>184</v>
      </c>
      <c r="C86" s="77"/>
      <c r="D86" s="77"/>
      <c r="E86" s="54"/>
      <c r="F86" s="195">
        <v>132480</v>
      </c>
      <c r="G86" s="257"/>
      <c r="H86" s="257"/>
      <c r="I86" s="257"/>
      <c r="J86" s="258"/>
    </row>
    <row r="87" spans="1:10" ht="22.5" customHeight="1" x14ac:dyDescent="0.25">
      <c r="A87" s="7" t="s">
        <v>111</v>
      </c>
      <c r="B87" s="104" t="s">
        <v>186</v>
      </c>
      <c r="C87" s="105"/>
      <c r="D87" s="105"/>
      <c r="E87" s="105"/>
      <c r="F87" s="105"/>
      <c r="G87" s="105"/>
      <c r="H87" s="105"/>
      <c r="I87" s="105"/>
      <c r="J87" s="106"/>
    </row>
    <row r="88" spans="1:10" ht="36" customHeight="1" thickBot="1" x14ac:dyDescent="0.3">
      <c r="A88" s="7"/>
      <c r="B88" s="52" t="s">
        <v>169</v>
      </c>
      <c r="C88" s="96"/>
      <c r="D88" s="96"/>
      <c r="E88" s="97"/>
      <c r="F88" s="67">
        <v>40</v>
      </c>
      <c r="G88" s="68"/>
      <c r="H88" s="68"/>
      <c r="I88" s="68"/>
      <c r="J88" s="69"/>
    </row>
    <row r="89" spans="1:10" ht="36" customHeight="1" thickBot="1" x14ac:dyDescent="0.3">
      <c r="A89" s="7"/>
      <c r="B89" s="98" t="s">
        <v>185</v>
      </c>
      <c r="C89" s="99"/>
      <c r="D89" s="99"/>
      <c r="E89" s="100"/>
      <c r="F89" s="101"/>
      <c r="G89" s="102"/>
      <c r="H89" s="102"/>
      <c r="I89" s="102"/>
      <c r="J89" s="103"/>
    </row>
    <row r="90" spans="1:10" ht="36" customHeight="1" thickBot="1" x14ac:dyDescent="0.3">
      <c r="A90" s="7"/>
      <c r="B90" s="171" t="s">
        <v>186</v>
      </c>
      <c r="C90" s="172"/>
      <c r="D90" s="172"/>
      <c r="E90" s="172"/>
      <c r="F90" s="172"/>
      <c r="G90" s="172"/>
      <c r="H90" s="172"/>
      <c r="I90" s="172"/>
      <c r="J90" s="173"/>
    </row>
    <row r="91" spans="1:10" ht="36" customHeight="1" x14ac:dyDescent="0.25">
      <c r="A91" s="7"/>
      <c r="B91" s="107" t="s">
        <v>187</v>
      </c>
      <c r="C91" s="108"/>
      <c r="D91" s="108"/>
      <c r="E91" s="109"/>
      <c r="F91" s="67">
        <v>60</v>
      </c>
      <c r="G91" s="68"/>
      <c r="H91" s="68"/>
      <c r="I91" s="68"/>
      <c r="J91" s="69"/>
    </row>
    <row r="92" spans="1:10" ht="36" customHeight="1" x14ac:dyDescent="0.25">
      <c r="A92" s="7"/>
      <c r="B92" s="76" t="s">
        <v>188</v>
      </c>
      <c r="C92" s="77"/>
      <c r="D92" s="77"/>
      <c r="E92" s="54"/>
      <c r="F92" s="67">
        <v>99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189</v>
      </c>
      <c r="C93" s="77"/>
      <c r="D93" s="77"/>
      <c r="E93" s="54"/>
      <c r="F93" s="67">
        <v>150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190</v>
      </c>
      <c r="C94" s="19"/>
      <c r="D94" s="19"/>
      <c r="E94" s="20"/>
      <c r="F94" s="218"/>
      <c r="G94" s="219"/>
      <c r="H94" s="219"/>
      <c r="I94" s="219"/>
      <c r="J94" s="220"/>
    </row>
    <row r="95" spans="1:10" ht="36" customHeight="1" x14ac:dyDescent="0.25">
      <c r="A95" s="7" t="s">
        <v>111</v>
      </c>
      <c r="B95" s="76" t="s">
        <v>244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261</v>
      </c>
      <c r="C96" s="77"/>
      <c r="D96" s="77"/>
      <c r="E96" s="54"/>
      <c r="F96" s="67">
        <v>61740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262</v>
      </c>
      <c r="C97" s="77"/>
      <c r="D97" s="77"/>
      <c r="E97" s="54"/>
      <c r="F97" s="67">
        <v>87120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52" t="s">
        <v>263</v>
      </c>
      <c r="C98" s="96"/>
      <c r="D98" s="96"/>
      <c r="E98" s="97"/>
      <c r="F98" s="67">
        <v>87120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67">
        <v>43740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31140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61740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76140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1080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43740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88740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110340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1440</v>
      </c>
      <c r="G108" s="122"/>
      <c r="H108" s="122"/>
      <c r="I108" s="122"/>
      <c r="J108" s="123"/>
    </row>
    <row r="109" spans="1:10" ht="24" customHeight="1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36" customHeight="1" x14ac:dyDescent="0.25">
      <c r="A110" s="7"/>
      <c r="B110" s="251" t="s">
        <v>186</v>
      </c>
      <c r="C110" s="252"/>
      <c r="D110" s="252"/>
      <c r="E110" s="252"/>
      <c r="F110" s="252"/>
      <c r="G110" s="252"/>
      <c r="H110" s="252"/>
      <c r="I110" s="252"/>
      <c r="J110" s="253"/>
    </row>
    <row r="111" spans="1:10" ht="36" customHeight="1" thickBot="1" x14ac:dyDescent="0.3">
      <c r="A111" s="7"/>
      <c r="B111" s="318" t="s">
        <v>207</v>
      </c>
      <c r="C111" s="318"/>
      <c r="D111" s="318"/>
      <c r="E111" s="318"/>
      <c r="F111" s="263">
        <v>150</v>
      </c>
      <c r="G111" s="263"/>
      <c r="H111" s="263"/>
      <c r="I111" s="263"/>
      <c r="J111" s="264"/>
    </row>
    <row r="112" spans="1:10" ht="24" customHeight="1" thickBot="1" x14ac:dyDescent="0.3">
      <c r="A112" s="7"/>
      <c r="B112" s="27"/>
      <c r="C112" s="28"/>
      <c r="D112" s="28"/>
      <c r="E112" s="29"/>
      <c r="F112" s="187"/>
      <c r="G112" s="249"/>
      <c r="H112" s="249"/>
      <c r="I112" s="249"/>
      <c r="J112" s="250"/>
    </row>
    <row r="113" spans="1:10" ht="54" customHeight="1" thickBot="1" x14ac:dyDescent="0.3">
      <c r="A113" s="7" t="s">
        <v>111</v>
      </c>
      <c r="B113" s="468" t="s">
        <v>264</v>
      </c>
      <c r="C113" s="406"/>
      <c r="D113" s="406"/>
      <c r="E113" s="407"/>
      <c r="F113" s="110"/>
      <c r="G113" s="111"/>
      <c r="H113" s="111"/>
      <c r="I113" s="111"/>
      <c r="J113" s="112"/>
    </row>
    <row r="114" spans="1:10" ht="36" customHeight="1" x14ac:dyDescent="0.25">
      <c r="A114" s="7" t="s">
        <v>111</v>
      </c>
      <c r="B114" s="411" t="s">
        <v>265</v>
      </c>
      <c r="C114" s="412"/>
      <c r="D114" s="412"/>
      <c r="E114" s="413"/>
      <c r="F114" s="330"/>
      <c r="G114" s="330"/>
      <c r="H114" s="330"/>
      <c r="I114" s="330"/>
      <c r="J114" s="331"/>
    </row>
    <row r="115" spans="1:10" ht="36" customHeight="1" thickBot="1" x14ac:dyDescent="0.3">
      <c r="A115" s="7"/>
      <c r="B115" s="469" t="s">
        <v>266</v>
      </c>
      <c r="C115" s="470"/>
      <c r="D115" s="470"/>
      <c r="E115" s="471"/>
      <c r="F115" s="330"/>
      <c r="G115" s="330"/>
      <c r="H115" s="330"/>
      <c r="I115" s="330"/>
      <c r="J115" s="330"/>
    </row>
    <row r="116" spans="1:10" ht="18" customHeight="1" x14ac:dyDescent="0.25">
      <c r="A116" s="7"/>
      <c r="B116" s="127"/>
      <c r="C116" s="128"/>
      <c r="D116" s="128"/>
      <c r="E116" s="128"/>
      <c r="F116" s="129"/>
      <c r="G116" s="129"/>
      <c r="H116" s="129"/>
      <c r="I116" s="129"/>
      <c r="J116" s="129"/>
    </row>
    <row r="117" spans="1:10" ht="67.5" customHeight="1" x14ac:dyDescent="0.25">
      <c r="A117" s="7"/>
      <c r="B117" s="130" t="s">
        <v>267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27" customHeight="1" x14ac:dyDescent="0.25">
      <c r="A118" s="7" t="s">
        <v>113</v>
      </c>
      <c r="B118" s="132" t="s">
        <v>210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s="182" customFormat="1" ht="20.100000000000001" customHeight="1" x14ac:dyDescent="0.25">
      <c r="B119" s="395"/>
      <c r="F119" s="396"/>
      <c r="G119" s="396"/>
      <c r="H119" s="396"/>
      <c r="I119" s="396"/>
      <c r="J119" s="396"/>
    </row>
    <row r="120" spans="1:10" s="332" customFormat="1" ht="36" customHeight="1" thickBot="1" x14ac:dyDescent="0.3">
      <c r="B120" s="333" t="s">
        <v>268</v>
      </c>
      <c r="C120" s="333"/>
      <c r="D120" s="333"/>
      <c r="E120" s="333"/>
      <c r="F120" s="333"/>
      <c r="G120" s="333"/>
      <c r="H120" s="333"/>
      <c r="I120" s="333"/>
    </row>
    <row r="121" spans="1:10" s="135" customFormat="1" ht="36" customHeight="1" thickBot="1" x14ac:dyDescent="0.3">
      <c r="B121" s="334" t="s">
        <v>269</v>
      </c>
      <c r="C121" s="335"/>
      <c r="D121" s="335"/>
      <c r="E121" s="335"/>
      <c r="F121" s="335"/>
      <c r="G121" s="335"/>
      <c r="H121" s="335"/>
      <c r="I121" s="336"/>
    </row>
    <row r="122" spans="1:10" ht="76.5" customHeight="1" thickBot="1" x14ac:dyDescent="0.3">
      <c r="B122" s="337" t="s">
        <v>270</v>
      </c>
      <c r="C122" s="338"/>
      <c r="D122" s="339" t="s">
        <v>271</v>
      </c>
      <c r="E122" s="340"/>
      <c r="F122" s="341"/>
      <c r="G122" s="340" t="s">
        <v>272</v>
      </c>
      <c r="H122" s="340"/>
      <c r="I122" s="341"/>
      <c r="J122" s="9"/>
    </row>
    <row r="123" spans="1:10" ht="36" customHeight="1" x14ac:dyDescent="0.25">
      <c r="B123" s="342" t="s">
        <v>273</v>
      </c>
      <c r="C123" s="343"/>
      <c r="D123" s="344" t="s">
        <v>274</v>
      </c>
      <c r="E123" s="344"/>
      <c r="F123" s="344"/>
      <c r="G123" s="345">
        <v>2190</v>
      </c>
      <c r="H123" s="344"/>
      <c r="I123" s="346"/>
      <c r="J123" s="9"/>
    </row>
    <row r="124" spans="1:10" ht="36" customHeight="1" x14ac:dyDescent="0.25">
      <c r="B124" s="347" t="s">
        <v>275</v>
      </c>
      <c r="C124" s="348"/>
      <c r="D124" s="349"/>
      <c r="E124" s="349"/>
      <c r="F124" s="349"/>
      <c r="G124" s="350">
        <v>1590</v>
      </c>
      <c r="H124" s="349"/>
      <c r="I124" s="351"/>
      <c r="J124" s="9"/>
    </row>
    <row r="125" spans="1:10" ht="36" customHeight="1" x14ac:dyDescent="0.25">
      <c r="B125" s="347" t="s">
        <v>276</v>
      </c>
      <c r="C125" s="348"/>
      <c r="D125" s="349"/>
      <c r="E125" s="349"/>
      <c r="F125" s="349"/>
      <c r="G125" s="350">
        <v>1440</v>
      </c>
      <c r="H125" s="349"/>
      <c r="I125" s="351"/>
      <c r="J125" s="9"/>
    </row>
    <row r="126" spans="1:10" ht="54" customHeight="1" x14ac:dyDescent="0.25">
      <c r="B126" s="347" t="s">
        <v>277</v>
      </c>
      <c r="C126" s="348"/>
      <c r="D126" s="349"/>
      <c r="E126" s="349"/>
      <c r="F126" s="349"/>
      <c r="G126" s="350">
        <v>1290</v>
      </c>
      <c r="H126" s="349"/>
      <c r="I126" s="351"/>
      <c r="J126" s="9"/>
    </row>
    <row r="127" spans="1:10" ht="18" customHeight="1" x14ac:dyDescent="0.25">
      <c r="B127" s="352"/>
      <c r="C127" s="352"/>
      <c r="D127" s="353"/>
      <c r="E127" s="353"/>
      <c r="F127" s="353"/>
      <c r="G127" s="354"/>
      <c r="H127" s="353"/>
      <c r="I127" s="353"/>
      <c r="J127" s="9"/>
    </row>
    <row r="128" spans="1:10" ht="40.5" customHeight="1" x14ac:dyDescent="0.25">
      <c r="A128" s="7"/>
      <c r="B128" s="134" t="s">
        <v>211</v>
      </c>
      <c r="C128" s="134"/>
      <c r="D128" s="134"/>
      <c r="E128" s="134"/>
      <c r="F128" s="134"/>
      <c r="G128" s="134"/>
      <c r="H128" s="134"/>
      <c r="I128" s="134"/>
      <c r="J128" s="134"/>
    </row>
    <row r="129" spans="1:10" ht="23.25" x14ac:dyDescent="0.25">
      <c r="A129" s="355" t="s">
        <v>278</v>
      </c>
      <c r="B129" s="355"/>
      <c r="C129" s="355"/>
      <c r="D129" s="355"/>
      <c r="E129" s="355"/>
      <c r="F129" s="355"/>
      <c r="G129" s="355"/>
      <c r="H129" s="355"/>
      <c r="I129" s="9"/>
      <c r="J129" s="9"/>
    </row>
    <row r="130" spans="1:10" ht="25.5" x14ac:dyDescent="0.35">
      <c r="A130" s="356" t="s">
        <v>279</v>
      </c>
      <c r="B130" s="356"/>
      <c r="C130" s="356"/>
      <c r="D130" s="356"/>
      <c r="E130" s="357" t="s">
        <v>280</v>
      </c>
      <c r="F130" s="358"/>
      <c r="G130" s="358"/>
      <c r="H130" s="9"/>
      <c r="I130" s="9"/>
      <c r="J130" s="9"/>
    </row>
    <row r="131" spans="1:10" ht="25.5" x14ac:dyDescent="0.35">
      <c r="A131" s="359" t="s">
        <v>281</v>
      </c>
      <c r="B131" s="359"/>
      <c r="C131" s="359"/>
      <c r="D131" s="359"/>
      <c r="E131" s="360">
        <v>1</v>
      </c>
      <c r="F131" s="358"/>
      <c r="G131" s="358"/>
      <c r="H131" s="9"/>
      <c r="I131" s="9"/>
      <c r="J131" s="9"/>
    </row>
    <row r="132" spans="1:10" ht="25.5" x14ac:dyDescent="0.35">
      <c r="A132" s="359">
        <v>2</v>
      </c>
      <c r="B132" s="359"/>
      <c r="C132" s="359"/>
      <c r="D132" s="359"/>
      <c r="E132" s="361">
        <v>1.1000000000000001</v>
      </c>
      <c r="F132" s="358"/>
      <c r="G132" s="358"/>
      <c r="H132" s="9"/>
      <c r="I132" s="9"/>
      <c r="J132" s="9"/>
    </row>
    <row r="133" spans="1:10" ht="25.5" x14ac:dyDescent="0.35">
      <c r="A133" s="359">
        <v>3</v>
      </c>
      <c r="B133" s="359"/>
      <c r="C133" s="359"/>
      <c r="D133" s="359"/>
      <c r="E133" s="361">
        <v>1.2</v>
      </c>
      <c r="F133" s="358"/>
      <c r="G133" s="358"/>
      <c r="H133" s="9"/>
      <c r="I133" s="9"/>
      <c r="J133" s="9"/>
    </row>
    <row r="134" spans="1:10" ht="25.5" x14ac:dyDescent="0.35">
      <c r="A134" s="359" t="s">
        <v>282</v>
      </c>
      <c r="B134" s="359"/>
      <c r="C134" s="359"/>
      <c r="D134" s="359"/>
      <c r="E134" s="361">
        <v>1.25</v>
      </c>
      <c r="F134" s="358"/>
      <c r="G134" s="358"/>
      <c r="H134" s="9"/>
      <c r="I134" s="9"/>
      <c r="J134" s="9"/>
    </row>
    <row r="135" spans="1:10" ht="25.5" x14ac:dyDescent="0.35">
      <c r="A135" s="359" t="s">
        <v>283</v>
      </c>
      <c r="B135" s="359"/>
      <c r="C135" s="359"/>
      <c r="D135" s="359"/>
      <c r="E135" s="361">
        <v>1.3</v>
      </c>
      <c r="F135" s="358"/>
      <c r="G135" s="358"/>
      <c r="H135" s="9"/>
      <c r="I135" s="9"/>
      <c r="J135" s="9"/>
    </row>
    <row r="136" spans="1:10" ht="25.5" x14ac:dyDescent="0.35">
      <c r="A136" s="359" t="s">
        <v>284</v>
      </c>
      <c r="B136" s="359"/>
      <c r="C136" s="359"/>
      <c r="D136" s="359"/>
      <c r="E136" s="361">
        <v>1.35</v>
      </c>
      <c r="F136" s="358"/>
      <c r="G136" s="358"/>
      <c r="H136" s="9"/>
      <c r="I136" s="9"/>
      <c r="J136" s="9"/>
    </row>
    <row r="137" spans="1:10" ht="25.5" x14ac:dyDescent="0.35">
      <c r="A137" s="359" t="s">
        <v>285</v>
      </c>
      <c r="B137" s="359"/>
      <c r="C137" s="359"/>
      <c r="D137" s="359"/>
      <c r="E137" s="361">
        <v>1.4</v>
      </c>
      <c r="F137" s="358"/>
      <c r="G137" s="358"/>
      <c r="H137" s="9"/>
      <c r="I137" s="9"/>
      <c r="J137" s="9"/>
    </row>
    <row r="138" spans="1:10" ht="25.5" x14ac:dyDescent="0.35">
      <c r="A138" s="359" t="s">
        <v>286</v>
      </c>
      <c r="B138" s="359"/>
      <c r="C138" s="359"/>
      <c r="D138" s="359"/>
      <c r="E138" s="361">
        <v>1.45</v>
      </c>
      <c r="F138" s="358"/>
      <c r="G138" s="358"/>
      <c r="H138" s="9"/>
      <c r="I138" s="9"/>
      <c r="J138" s="9"/>
    </row>
    <row r="139" spans="1:10" ht="25.5" x14ac:dyDescent="0.35">
      <c r="A139" s="359" t="s">
        <v>287</v>
      </c>
      <c r="B139" s="359"/>
      <c r="C139" s="359"/>
      <c r="D139" s="359"/>
      <c r="E139" s="361">
        <v>1.5</v>
      </c>
      <c r="F139" s="358"/>
      <c r="G139" s="358"/>
      <c r="H139" s="9"/>
      <c r="I139" s="9"/>
      <c r="J139" s="9"/>
    </row>
    <row r="140" spans="1:10" ht="25.5" x14ac:dyDescent="0.35">
      <c r="A140" s="359" t="s">
        <v>288</v>
      </c>
      <c r="B140" s="359"/>
      <c r="C140" s="359"/>
      <c r="D140" s="359"/>
      <c r="E140" s="361">
        <v>2</v>
      </c>
      <c r="F140" s="358"/>
      <c r="G140" s="358"/>
      <c r="H140" s="9"/>
      <c r="I140" s="9"/>
      <c r="J140" s="9"/>
    </row>
    <row r="141" spans="1:10" ht="53.25" customHeight="1" x14ac:dyDescent="0.25">
      <c r="A141" s="362" t="s">
        <v>289</v>
      </c>
      <c r="B141" s="362"/>
      <c r="C141" s="362"/>
      <c r="D141" s="362"/>
      <c r="E141" s="362"/>
      <c r="F141" s="362"/>
      <c r="G141" s="362"/>
      <c r="H141" s="362"/>
      <c r="I141" s="9"/>
      <c r="J141" s="9"/>
    </row>
  </sheetData>
  <sheetProtection selectLockedCells="1" selectUnlockedCells="1"/>
  <mergeCells count="243">
    <mergeCell ref="A140:D140"/>
    <mergeCell ref="A141:H141"/>
    <mergeCell ref="A134:D134"/>
    <mergeCell ref="A135:D135"/>
    <mergeCell ref="A136:D136"/>
    <mergeCell ref="A137:D137"/>
    <mergeCell ref="A138:D138"/>
    <mergeCell ref="A139:D139"/>
    <mergeCell ref="B128:J128"/>
    <mergeCell ref="A129:H129"/>
    <mergeCell ref="A130:D130"/>
    <mergeCell ref="A131:D131"/>
    <mergeCell ref="A132:D132"/>
    <mergeCell ref="A133:D133"/>
    <mergeCell ref="B123:C123"/>
    <mergeCell ref="D123:F126"/>
    <mergeCell ref="G123:I123"/>
    <mergeCell ref="B124:C124"/>
    <mergeCell ref="G124:I124"/>
    <mergeCell ref="B125:C125"/>
    <mergeCell ref="G125:I125"/>
    <mergeCell ref="B126:C126"/>
    <mergeCell ref="G126:I126"/>
    <mergeCell ref="B117:J117"/>
    <mergeCell ref="B118:J118"/>
    <mergeCell ref="B120:I120"/>
    <mergeCell ref="B121:I121"/>
    <mergeCell ref="B122:C122"/>
    <mergeCell ref="D122:F122"/>
    <mergeCell ref="G122:I122"/>
    <mergeCell ref="B112:E112"/>
    <mergeCell ref="F112:J112"/>
    <mergeCell ref="B113:E113"/>
    <mergeCell ref="F113:J113"/>
    <mergeCell ref="B114:E114"/>
    <mergeCell ref="B115:E115"/>
    <mergeCell ref="B108:E108"/>
    <mergeCell ref="F108:J108"/>
    <mergeCell ref="B109:E109"/>
    <mergeCell ref="F109:J109"/>
    <mergeCell ref="B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F89:J89"/>
    <mergeCell ref="B90:J90"/>
    <mergeCell ref="B91:E91"/>
    <mergeCell ref="F91:J91"/>
    <mergeCell ref="B92:E92"/>
    <mergeCell ref="F92:J92"/>
    <mergeCell ref="B85:E85"/>
    <mergeCell ref="F85:J85"/>
    <mergeCell ref="B86:E86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58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A158" sqref="A158:H158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68" t="s">
        <v>104</v>
      </c>
      <c r="C5" s="406"/>
      <c r="D5" s="406"/>
      <c r="E5" s="406"/>
      <c r="F5" s="406"/>
      <c r="G5" s="406"/>
      <c r="H5" s="406"/>
      <c r="I5" s="406"/>
      <c r="J5" s="407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72" t="s">
        <v>112</v>
      </c>
      <c r="C9" s="473"/>
      <c r="D9" s="473"/>
      <c r="E9" s="474"/>
      <c r="F9" s="458">
        <f>H9*1.2</f>
        <v>77781.599999999991</v>
      </c>
      <c r="G9" s="458">
        <f>H9*1.1</f>
        <v>71299.8</v>
      </c>
      <c r="H9" s="458">
        <v>64818</v>
      </c>
      <c r="I9" s="458">
        <f>H9*0.75</f>
        <v>48613.5</v>
      </c>
      <c r="J9" s="459">
        <f>H9*0.5</f>
        <v>32409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75" t="s">
        <v>115</v>
      </c>
      <c r="C11" s="476"/>
      <c r="D11" s="476"/>
      <c r="E11" s="477"/>
      <c r="F11" s="458">
        <f>H11*1.2</f>
        <v>89121.599999999991</v>
      </c>
      <c r="G11" s="458">
        <f>H11*1.1</f>
        <v>81694.8</v>
      </c>
      <c r="H11" s="458">
        <v>74268</v>
      </c>
      <c r="I11" s="458">
        <f>H11*0.75</f>
        <v>55701</v>
      </c>
      <c r="J11" s="459">
        <f>H11*0.5</f>
        <v>37134</v>
      </c>
    </row>
    <row r="12" spans="1:10" ht="25.5" customHeight="1" thickBot="1" x14ac:dyDescent="0.3">
      <c r="A12" s="7"/>
      <c r="B12" s="143"/>
      <c r="C12" s="144"/>
      <c r="D12" s="144"/>
      <c r="E12" s="145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78" t="s">
        <v>114</v>
      </c>
      <c r="C13" s="479"/>
      <c r="D13" s="479"/>
      <c r="E13" s="480"/>
      <c r="F13" s="481">
        <f>H13*1.2</f>
        <v>194486.39999999999</v>
      </c>
      <c r="G13" s="37">
        <f>H13*1.1</f>
        <v>178279.2</v>
      </c>
      <c r="H13" s="37">
        <v>162072</v>
      </c>
      <c r="I13" s="37">
        <f>H13*0.75</f>
        <v>121554</v>
      </c>
      <c r="J13" s="37">
        <f>H13*0.5</f>
        <v>81036</v>
      </c>
    </row>
    <row r="14" spans="1:10" ht="36" customHeight="1" thickBot="1" x14ac:dyDescent="0.3">
      <c r="A14" s="7" t="s">
        <v>113</v>
      </c>
      <c r="B14" s="482" t="s">
        <v>116</v>
      </c>
      <c r="C14" s="483"/>
      <c r="D14" s="483"/>
      <c r="E14" s="484"/>
      <c r="F14" s="481">
        <f>H14*1.2</f>
        <v>222825.60000000001</v>
      </c>
      <c r="G14" s="37">
        <f>H14*1.1</f>
        <v>204256.80000000002</v>
      </c>
      <c r="H14" s="37">
        <v>185688</v>
      </c>
      <c r="I14" s="37">
        <f>H14*0.75</f>
        <v>139266</v>
      </c>
      <c r="J14" s="37">
        <f>H14*0.5</f>
        <v>92844</v>
      </c>
    </row>
    <row r="15" spans="1:10" ht="24" customHeight="1" thickBot="1" x14ac:dyDescent="0.3">
      <c r="A15" s="7"/>
      <c r="B15" s="159"/>
      <c r="C15" s="464"/>
      <c r="D15" s="464"/>
      <c r="E15" s="465"/>
      <c r="F15" s="162"/>
      <c r="G15" s="163"/>
      <c r="H15" s="163"/>
      <c r="I15" s="163"/>
      <c r="J15" s="164"/>
    </row>
    <row r="16" spans="1:10" ht="36" customHeight="1" x14ac:dyDescent="0.25">
      <c r="A16" s="7" t="s">
        <v>111</v>
      </c>
      <c r="B16" s="30" t="s">
        <v>117</v>
      </c>
      <c r="C16" s="176"/>
      <c r="D16" s="176"/>
      <c r="E16" s="177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15" t="s">
        <v>118</v>
      </c>
      <c r="C17" s="216"/>
      <c r="D17" s="216"/>
      <c r="E17" s="217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7"/>
      <c r="G18" s="249"/>
      <c r="H18" s="249"/>
      <c r="I18" s="249"/>
      <c r="J18" s="250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2160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485" t="s">
        <v>120</v>
      </c>
      <c r="C20" s="308"/>
      <c r="D20" s="308"/>
      <c r="E20" s="86"/>
      <c r="F20" s="49">
        <v>5400</v>
      </c>
      <c r="G20" s="50"/>
      <c r="H20" s="50"/>
      <c r="I20" s="50"/>
      <c r="J20" s="51"/>
    </row>
    <row r="21" spans="1:10" ht="31.5" customHeight="1" thickBot="1" x14ac:dyDescent="0.3">
      <c r="A21" s="486" t="s">
        <v>248</v>
      </c>
      <c r="B21" s="487"/>
      <c r="C21" s="487"/>
      <c r="D21" s="487"/>
      <c r="E21" s="487"/>
      <c r="F21" s="487"/>
      <c r="G21" s="487"/>
      <c r="H21" s="487"/>
      <c r="I21" s="487"/>
      <c r="J21" s="488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14760 до 767520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14760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29520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118080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147600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177120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206640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236160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265680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295200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324720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354240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383760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413280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442800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472320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501840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531360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560880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590400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619920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649440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678960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708480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738000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239</v>
      </c>
      <c r="C49" s="53"/>
      <c r="D49" s="53"/>
      <c r="E49" s="54"/>
      <c r="F49" s="67">
        <v>767520</v>
      </c>
      <c r="G49" s="68"/>
      <c r="H49" s="68"/>
      <c r="I49" s="68"/>
      <c r="J49" s="69"/>
    </row>
    <row r="50" spans="1:10" ht="36" customHeight="1" thickBot="1" x14ac:dyDescent="0.3">
      <c r="A50" s="7"/>
      <c r="B50" s="70" t="s">
        <v>142</v>
      </c>
      <c r="C50" s="71"/>
      <c r="D50" s="71"/>
      <c r="E50" s="72"/>
      <c r="F50" s="73" t="str">
        <f>"Цена от "&amp;MIN(F51:F60)&amp;" до "&amp;MAX(F51:F60)</f>
        <v>Цена от 2340 до 122940</v>
      </c>
      <c r="G50" s="74"/>
      <c r="H50" s="74"/>
      <c r="I50" s="74"/>
      <c r="J50" s="75"/>
    </row>
    <row r="51" spans="1:10" ht="36" customHeight="1" x14ac:dyDescent="0.25">
      <c r="A51" s="7"/>
      <c r="B51" s="76" t="s">
        <v>143</v>
      </c>
      <c r="C51" s="77"/>
      <c r="D51" s="77"/>
      <c r="E51" s="54"/>
      <c r="F51" s="67">
        <v>9000</v>
      </c>
      <c r="G51" s="68"/>
      <c r="H51" s="68"/>
      <c r="I51" s="68"/>
      <c r="J51" s="69"/>
    </row>
    <row r="52" spans="1:10" ht="36" customHeight="1" x14ac:dyDescent="0.25">
      <c r="A52" s="7"/>
      <c r="B52" s="76" t="s">
        <v>212</v>
      </c>
      <c r="C52" s="77"/>
      <c r="D52" s="77"/>
      <c r="E52" s="54"/>
      <c r="F52" s="67">
        <v>7740</v>
      </c>
      <c r="G52" s="68"/>
      <c r="H52" s="68"/>
      <c r="I52" s="68"/>
      <c r="J52" s="69"/>
    </row>
    <row r="53" spans="1:10" ht="36" customHeight="1" x14ac:dyDescent="0.25">
      <c r="A53" s="7"/>
      <c r="B53" s="78" t="s">
        <v>145</v>
      </c>
      <c r="C53" s="79"/>
      <c r="D53" s="79"/>
      <c r="E53" s="36"/>
      <c r="F53" s="80">
        <v>122940</v>
      </c>
      <c r="G53" s="81"/>
      <c r="H53" s="81"/>
      <c r="I53" s="81"/>
      <c r="J53" s="82"/>
    </row>
    <row r="54" spans="1:10" ht="36" customHeight="1" x14ac:dyDescent="0.25">
      <c r="A54" s="7"/>
      <c r="B54" s="76" t="s">
        <v>146</v>
      </c>
      <c r="C54" s="77"/>
      <c r="D54" s="77"/>
      <c r="E54" s="54"/>
      <c r="F54" s="67">
        <v>27540</v>
      </c>
      <c r="G54" s="68"/>
      <c r="H54" s="68"/>
      <c r="I54" s="68"/>
      <c r="J54" s="69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74340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2340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2340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4680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7020</v>
      </c>
      <c r="G59" s="68"/>
      <c r="H59" s="68"/>
      <c r="I59" s="68"/>
      <c r="J59" s="69"/>
    </row>
    <row r="60" spans="1:10" ht="36" customHeight="1" thickBot="1" x14ac:dyDescent="0.3">
      <c r="A60" s="7"/>
      <c r="B60" s="76" t="s">
        <v>152</v>
      </c>
      <c r="C60" s="77"/>
      <c r="D60" s="77"/>
      <c r="E60" s="54"/>
      <c r="F60" s="67">
        <v>61740</v>
      </c>
      <c r="G60" s="68"/>
      <c r="H60" s="68"/>
      <c r="I60" s="68"/>
      <c r="J60" s="69"/>
    </row>
    <row r="61" spans="1:10" ht="54" customHeight="1" thickBot="1" x14ac:dyDescent="0.3">
      <c r="A61" s="7"/>
      <c r="B61" s="203" t="s">
        <v>213</v>
      </c>
      <c r="C61" s="204"/>
      <c r="D61" s="204"/>
      <c r="E61" s="205"/>
      <c r="F61" s="218" t="str">
        <f>"Цена от "&amp;MIN(F63,F67:F81)&amp;" до "&amp;MAX(F63,F67:F81)</f>
        <v>Цена от 3240 до 835740</v>
      </c>
      <c r="G61" s="219"/>
      <c r="H61" s="219"/>
      <c r="I61" s="219"/>
      <c r="J61" s="220"/>
    </row>
    <row r="62" spans="1:10" ht="24" customHeight="1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/>
      <c r="B63" s="76" t="s">
        <v>154</v>
      </c>
      <c r="C63" s="77"/>
      <c r="D63" s="77"/>
      <c r="E63" s="54"/>
      <c r="F63" s="67">
        <v>75600</v>
      </c>
      <c r="G63" s="68"/>
      <c r="H63" s="68"/>
      <c r="I63" s="68"/>
      <c r="J63" s="69"/>
    </row>
    <row r="64" spans="1:10" ht="36" customHeight="1" x14ac:dyDescent="0.25">
      <c r="A64" s="7"/>
      <c r="B64" s="84" t="s">
        <v>155</v>
      </c>
      <c r="C64" s="85"/>
      <c r="D64" s="85"/>
      <c r="E64" s="86"/>
      <c r="F64" s="67">
        <v>7560</v>
      </c>
      <c r="G64" s="68"/>
      <c r="H64" s="68"/>
      <c r="I64" s="68"/>
      <c r="J64" s="69"/>
    </row>
    <row r="65" spans="1:10" ht="36" customHeight="1" thickBot="1" x14ac:dyDescent="0.3">
      <c r="A65" s="7"/>
      <c r="B65" s="84" t="s">
        <v>156</v>
      </c>
      <c r="C65" s="85"/>
      <c r="D65" s="85"/>
      <c r="E65" s="86"/>
      <c r="F65" s="67">
        <v>18900</v>
      </c>
      <c r="G65" s="68"/>
      <c r="H65" s="68"/>
      <c r="I65" s="68"/>
      <c r="J65" s="69"/>
    </row>
    <row r="66" spans="1:10" ht="24" customHeight="1" thickBot="1" x14ac:dyDescent="0.3">
      <c r="A66" s="7"/>
      <c r="B66" s="27"/>
      <c r="C66" s="38"/>
      <c r="D66" s="38"/>
      <c r="E66" s="39"/>
      <c r="F66" s="40"/>
      <c r="G66" s="41"/>
      <c r="H66" s="41"/>
      <c r="I66" s="41"/>
      <c r="J66" s="42"/>
    </row>
    <row r="67" spans="1:10" ht="36" customHeight="1" x14ac:dyDescent="0.25">
      <c r="A67" s="7" t="s">
        <v>111</v>
      </c>
      <c r="B67" s="78" t="s">
        <v>157</v>
      </c>
      <c r="C67" s="79"/>
      <c r="D67" s="79"/>
      <c r="E67" s="36"/>
      <c r="F67" s="80">
        <v>85140</v>
      </c>
      <c r="G67" s="81"/>
      <c r="H67" s="81"/>
      <c r="I67" s="81"/>
      <c r="J67" s="82"/>
    </row>
    <row r="68" spans="1:10" ht="36" customHeight="1" x14ac:dyDescent="0.25">
      <c r="A68" s="7" t="s">
        <v>111</v>
      </c>
      <c r="B68" s="78" t="s">
        <v>371</v>
      </c>
      <c r="C68" s="79"/>
      <c r="D68" s="79"/>
      <c r="E68" s="36"/>
      <c r="F68" s="80">
        <v>835740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80">
        <v>61740</v>
      </c>
      <c r="G69" s="81"/>
      <c r="H69" s="81"/>
      <c r="I69" s="81"/>
      <c r="J69" s="82"/>
    </row>
    <row r="70" spans="1:10" ht="36" customHeight="1" x14ac:dyDescent="0.25">
      <c r="A70" s="7"/>
      <c r="B70" s="78" t="s">
        <v>260</v>
      </c>
      <c r="C70" s="79"/>
      <c r="D70" s="79"/>
      <c r="E70" s="36"/>
      <c r="F70" s="80">
        <v>787140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76" t="s">
        <v>159</v>
      </c>
      <c r="C71" s="77"/>
      <c r="D71" s="77"/>
      <c r="E71" s="54"/>
      <c r="F71" s="80">
        <v>212940</v>
      </c>
      <c r="G71" s="81"/>
      <c r="H71" s="81"/>
      <c r="I71" s="81"/>
      <c r="J71" s="82"/>
    </row>
    <row r="72" spans="1:10" ht="36" customHeight="1" x14ac:dyDescent="0.25">
      <c r="A72" s="7" t="s">
        <v>111</v>
      </c>
      <c r="B72" s="76" t="s">
        <v>160</v>
      </c>
      <c r="C72" s="77"/>
      <c r="D72" s="77"/>
      <c r="E72" s="54"/>
      <c r="F72" s="80">
        <v>106740</v>
      </c>
      <c r="G72" s="81"/>
      <c r="H72" s="81"/>
      <c r="I72" s="81"/>
      <c r="J72" s="82"/>
    </row>
    <row r="73" spans="1:10" ht="36" customHeight="1" x14ac:dyDescent="0.25">
      <c r="A73" s="7" t="s">
        <v>111</v>
      </c>
      <c r="B73" s="76" t="s">
        <v>161</v>
      </c>
      <c r="C73" s="77"/>
      <c r="D73" s="77"/>
      <c r="E73" s="54"/>
      <c r="F73" s="80">
        <v>128088</v>
      </c>
      <c r="G73" s="81"/>
      <c r="H73" s="81"/>
      <c r="I73" s="81"/>
      <c r="J73" s="82"/>
    </row>
    <row r="74" spans="1:10" ht="36" customHeight="1" x14ac:dyDescent="0.25">
      <c r="A74" s="7" t="s">
        <v>111</v>
      </c>
      <c r="B74" s="76" t="s">
        <v>162</v>
      </c>
      <c r="C74" s="77"/>
      <c r="D74" s="77"/>
      <c r="E74" s="54"/>
      <c r="F74" s="80">
        <v>43740</v>
      </c>
      <c r="G74" s="81"/>
      <c r="H74" s="81"/>
      <c r="I74" s="81"/>
      <c r="J74" s="82"/>
    </row>
    <row r="75" spans="1:10" ht="36" customHeight="1" x14ac:dyDescent="0.25">
      <c r="A75" s="7" t="s">
        <v>111</v>
      </c>
      <c r="B75" s="76" t="s">
        <v>163</v>
      </c>
      <c r="C75" s="77"/>
      <c r="D75" s="77"/>
      <c r="E75" s="54"/>
      <c r="F75" s="80">
        <v>88740</v>
      </c>
      <c r="G75" s="81"/>
      <c r="H75" s="81"/>
      <c r="I75" s="81"/>
      <c r="J75" s="82"/>
    </row>
    <row r="76" spans="1:10" ht="36" customHeight="1" x14ac:dyDescent="0.25">
      <c r="A76" s="7" t="s">
        <v>111</v>
      </c>
      <c r="B76" s="78" t="s">
        <v>164</v>
      </c>
      <c r="C76" s="79"/>
      <c r="D76" s="79"/>
      <c r="E76" s="36"/>
      <c r="F76" s="80">
        <v>256140</v>
      </c>
      <c r="G76" s="81"/>
      <c r="H76" s="81"/>
      <c r="I76" s="81"/>
      <c r="J76" s="82"/>
    </row>
    <row r="77" spans="1:10" ht="36" customHeight="1" x14ac:dyDescent="0.25">
      <c r="A77" s="7"/>
      <c r="B77" s="78" t="s">
        <v>165</v>
      </c>
      <c r="C77" s="79"/>
      <c r="D77" s="79"/>
      <c r="E77" s="36"/>
      <c r="F77" s="80">
        <v>208080</v>
      </c>
      <c r="G77" s="81"/>
      <c r="H77" s="81"/>
      <c r="I77" s="81"/>
      <c r="J77" s="82"/>
    </row>
    <row r="78" spans="1:10" ht="36" customHeight="1" x14ac:dyDescent="0.25">
      <c r="A78" s="7" t="s">
        <v>111</v>
      </c>
      <c r="B78" s="78" t="s">
        <v>166</v>
      </c>
      <c r="C78" s="79"/>
      <c r="D78" s="79"/>
      <c r="E78" s="36"/>
      <c r="F78" s="80">
        <v>3240</v>
      </c>
      <c r="G78" s="81"/>
      <c r="H78" s="81"/>
      <c r="I78" s="81"/>
      <c r="J78" s="82"/>
    </row>
    <row r="79" spans="1:10" ht="36" customHeight="1" x14ac:dyDescent="0.25">
      <c r="B79" s="78" t="s">
        <v>167</v>
      </c>
      <c r="C79" s="79"/>
      <c r="D79" s="79"/>
      <c r="E79" s="36"/>
      <c r="F79" s="80">
        <v>79740</v>
      </c>
      <c r="G79" s="81"/>
      <c r="H79" s="81"/>
      <c r="I79" s="81"/>
      <c r="J79" s="82"/>
    </row>
    <row r="80" spans="1:10" ht="36" customHeight="1" x14ac:dyDescent="0.25">
      <c r="B80" s="78" t="s">
        <v>168</v>
      </c>
      <c r="C80" s="79"/>
      <c r="D80" s="79"/>
      <c r="E80" s="36"/>
      <c r="F80" s="80">
        <v>67140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78" t="s">
        <v>170</v>
      </c>
      <c r="C81" s="79"/>
      <c r="D81" s="79"/>
      <c r="E81" s="36"/>
      <c r="F81" s="80">
        <v>191340</v>
      </c>
      <c r="G81" s="81"/>
      <c r="H81" s="81"/>
      <c r="I81" s="81"/>
      <c r="J81" s="82"/>
    </row>
    <row r="82" spans="1:10" ht="37.5" customHeight="1" x14ac:dyDescent="0.25">
      <c r="A82" s="7"/>
      <c r="B82" s="76" t="s">
        <v>171</v>
      </c>
      <c r="C82" s="77"/>
      <c r="D82" s="77"/>
      <c r="E82" s="54"/>
      <c r="F82" s="80">
        <v>9000</v>
      </c>
      <c r="G82" s="81"/>
      <c r="H82" s="81"/>
      <c r="I82" s="81"/>
      <c r="J82" s="82"/>
    </row>
    <row r="83" spans="1:10" ht="36" customHeight="1" x14ac:dyDescent="0.25">
      <c r="A83" s="7"/>
      <c r="B83" s="76" t="s">
        <v>172</v>
      </c>
      <c r="C83" s="77"/>
      <c r="D83" s="77"/>
      <c r="E83" s="54"/>
      <c r="F83" s="80">
        <v>120150</v>
      </c>
      <c r="G83" s="81"/>
      <c r="H83" s="81"/>
      <c r="I83" s="81"/>
      <c r="J83" s="82"/>
    </row>
    <row r="84" spans="1:10" ht="36" customHeight="1" x14ac:dyDescent="0.25">
      <c r="A84" s="7"/>
      <c r="B84" s="76" t="s">
        <v>173</v>
      </c>
      <c r="C84" s="77"/>
      <c r="D84" s="77"/>
      <c r="E84" s="53"/>
      <c r="F84" s="80">
        <v>60030</v>
      </c>
      <c r="G84" s="81"/>
      <c r="H84" s="81"/>
      <c r="I84" s="81"/>
      <c r="J84" s="82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80">
        <v>213120</v>
      </c>
      <c r="G85" s="81"/>
      <c r="H85" s="81"/>
      <c r="I85" s="81"/>
      <c r="J85" s="82"/>
    </row>
    <row r="86" spans="1:10" ht="36" customHeight="1" x14ac:dyDescent="0.25">
      <c r="A86" s="7" t="s">
        <v>113</v>
      </c>
      <c r="B86" s="78" t="s">
        <v>372</v>
      </c>
      <c r="C86" s="79"/>
      <c r="D86" s="79"/>
      <c r="E86" s="36"/>
      <c r="F86" s="80">
        <v>1379520</v>
      </c>
      <c r="G86" s="81"/>
      <c r="H86" s="81"/>
      <c r="I86" s="81"/>
      <c r="J86" s="82"/>
    </row>
    <row r="87" spans="1:10" ht="36" customHeight="1" x14ac:dyDescent="0.25">
      <c r="A87" s="7" t="s">
        <v>113</v>
      </c>
      <c r="B87" s="76" t="s">
        <v>175</v>
      </c>
      <c r="C87" s="77"/>
      <c r="D87" s="77"/>
      <c r="E87" s="54"/>
      <c r="F87" s="80">
        <v>154800</v>
      </c>
      <c r="G87" s="81"/>
      <c r="H87" s="81"/>
      <c r="I87" s="81"/>
      <c r="J87" s="82"/>
    </row>
    <row r="88" spans="1:10" ht="36" customHeight="1" x14ac:dyDescent="0.25">
      <c r="A88" s="7" t="s">
        <v>113</v>
      </c>
      <c r="B88" s="76" t="s">
        <v>176</v>
      </c>
      <c r="C88" s="77"/>
      <c r="D88" s="77"/>
      <c r="E88" s="54"/>
      <c r="F88" s="80">
        <v>532800</v>
      </c>
      <c r="G88" s="81"/>
      <c r="H88" s="81"/>
      <c r="I88" s="81"/>
      <c r="J88" s="82"/>
    </row>
    <row r="89" spans="1:10" ht="36" customHeight="1" x14ac:dyDescent="0.25">
      <c r="A89" s="7" t="s">
        <v>113</v>
      </c>
      <c r="B89" s="76" t="s">
        <v>177</v>
      </c>
      <c r="C89" s="77"/>
      <c r="D89" s="77"/>
      <c r="E89" s="54"/>
      <c r="F89" s="80">
        <v>267120</v>
      </c>
      <c r="G89" s="81"/>
      <c r="H89" s="81"/>
      <c r="I89" s="81"/>
      <c r="J89" s="82"/>
    </row>
    <row r="90" spans="1:10" ht="36" customHeight="1" x14ac:dyDescent="0.25">
      <c r="A90" s="7" t="s">
        <v>113</v>
      </c>
      <c r="B90" s="84" t="s">
        <v>178</v>
      </c>
      <c r="C90" s="85"/>
      <c r="D90" s="85"/>
      <c r="E90" s="86"/>
      <c r="F90" s="80">
        <v>320544</v>
      </c>
      <c r="G90" s="81"/>
      <c r="H90" s="81"/>
      <c r="I90" s="81"/>
      <c r="J90" s="82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80">
        <v>109440</v>
      </c>
      <c r="G91" s="81"/>
      <c r="H91" s="81"/>
      <c r="I91" s="81"/>
      <c r="J91" s="82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80">
        <v>222480</v>
      </c>
      <c r="G92" s="81"/>
      <c r="H92" s="81"/>
      <c r="I92" s="81"/>
      <c r="J92" s="82"/>
    </row>
    <row r="93" spans="1:10" ht="36" customHeight="1" x14ac:dyDescent="0.25">
      <c r="A93" s="7" t="s">
        <v>113</v>
      </c>
      <c r="B93" s="52" t="s">
        <v>181</v>
      </c>
      <c r="C93" s="96"/>
      <c r="D93" s="96"/>
      <c r="E93" s="97"/>
      <c r="F93" s="80">
        <v>640800</v>
      </c>
      <c r="G93" s="81"/>
      <c r="H93" s="81"/>
      <c r="I93" s="81"/>
      <c r="J93" s="82"/>
    </row>
    <row r="94" spans="1:10" ht="36" customHeight="1" x14ac:dyDescent="0.25">
      <c r="A94" s="7" t="s">
        <v>113</v>
      </c>
      <c r="B94" s="78" t="s">
        <v>182</v>
      </c>
      <c r="C94" s="79"/>
      <c r="D94" s="79"/>
      <c r="E94" s="36"/>
      <c r="F94" s="80">
        <v>8640</v>
      </c>
      <c r="G94" s="81"/>
      <c r="H94" s="81"/>
      <c r="I94" s="81"/>
      <c r="J94" s="82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80">
        <v>478800</v>
      </c>
      <c r="G95" s="81"/>
      <c r="H95" s="81"/>
      <c r="I95" s="81"/>
      <c r="J95" s="82"/>
    </row>
    <row r="96" spans="1:10" ht="36" customHeight="1" thickBot="1" x14ac:dyDescent="0.3">
      <c r="B96" s="489" t="s">
        <v>186</v>
      </c>
      <c r="C96" s="490"/>
      <c r="D96" s="490"/>
      <c r="E96" s="490"/>
      <c r="F96" s="490"/>
      <c r="G96" s="490"/>
      <c r="H96" s="490"/>
      <c r="I96" s="490"/>
      <c r="J96" s="491"/>
    </row>
    <row r="97" spans="2:11" ht="36" customHeight="1" x14ac:dyDescent="0.25">
      <c r="B97" s="411" t="s">
        <v>363</v>
      </c>
      <c r="C97" s="412"/>
      <c r="D97" s="412"/>
      <c r="E97" s="413"/>
      <c r="F97" s="414">
        <v>300</v>
      </c>
      <c r="G97" s="415"/>
      <c r="H97" s="415"/>
      <c r="I97" s="415"/>
      <c r="J97" s="416"/>
    </row>
    <row r="98" spans="2:11" ht="54" customHeight="1" thickBot="1" x14ac:dyDescent="0.3">
      <c r="B98" s="417" t="s">
        <v>364</v>
      </c>
      <c r="C98" s="418"/>
      <c r="D98" s="418"/>
      <c r="E98" s="419"/>
      <c r="F98" s="420"/>
      <c r="G98" s="421"/>
      <c r="H98" s="421"/>
      <c r="I98" s="421"/>
      <c r="J98" s="422"/>
    </row>
    <row r="99" spans="2:11" ht="36" customHeight="1" x14ac:dyDescent="0.25">
      <c r="B99" s="411" t="s">
        <v>365</v>
      </c>
      <c r="C99" s="412"/>
      <c r="D99" s="412"/>
      <c r="E99" s="413"/>
      <c r="F99" s="414">
        <v>240</v>
      </c>
      <c r="G99" s="415"/>
      <c r="H99" s="415"/>
      <c r="I99" s="415"/>
      <c r="J99" s="416"/>
    </row>
    <row r="100" spans="2:11" ht="54" customHeight="1" thickBot="1" x14ac:dyDescent="0.3">
      <c r="B100" s="417" t="s">
        <v>364</v>
      </c>
      <c r="C100" s="418"/>
      <c r="D100" s="418"/>
      <c r="E100" s="419"/>
      <c r="F100" s="420"/>
      <c r="G100" s="421"/>
      <c r="H100" s="421"/>
      <c r="I100" s="421"/>
      <c r="J100" s="422"/>
    </row>
    <row r="101" spans="2:11" ht="36" customHeight="1" x14ac:dyDescent="0.25">
      <c r="B101" s="411" t="s">
        <v>366</v>
      </c>
      <c r="C101" s="412"/>
      <c r="D101" s="412"/>
      <c r="E101" s="413"/>
      <c r="F101" s="414">
        <v>120</v>
      </c>
      <c r="G101" s="415"/>
      <c r="H101" s="415"/>
      <c r="I101" s="415"/>
      <c r="J101" s="416"/>
    </row>
    <row r="102" spans="2:11" ht="54" customHeight="1" thickBot="1" x14ac:dyDescent="0.3">
      <c r="B102" s="417" t="s">
        <v>367</v>
      </c>
      <c r="C102" s="418"/>
      <c r="D102" s="418"/>
      <c r="E102" s="419"/>
      <c r="F102" s="420"/>
      <c r="G102" s="421"/>
      <c r="H102" s="421"/>
      <c r="I102" s="421"/>
      <c r="J102" s="422"/>
    </row>
    <row r="103" spans="2:11" ht="36" customHeight="1" x14ac:dyDescent="0.25">
      <c r="B103" s="411" t="s">
        <v>368</v>
      </c>
      <c r="C103" s="412"/>
      <c r="D103" s="412"/>
      <c r="E103" s="413"/>
      <c r="F103" s="414">
        <v>360</v>
      </c>
      <c r="G103" s="415"/>
      <c r="H103" s="415"/>
      <c r="I103" s="415"/>
      <c r="J103" s="416"/>
    </row>
    <row r="104" spans="2:11" ht="54" customHeight="1" thickBot="1" x14ac:dyDescent="0.3">
      <c r="B104" s="417" t="s">
        <v>364</v>
      </c>
      <c r="C104" s="418"/>
      <c r="D104" s="418"/>
      <c r="E104" s="419"/>
      <c r="F104" s="420"/>
      <c r="G104" s="421"/>
      <c r="H104" s="421"/>
      <c r="I104" s="421"/>
      <c r="J104" s="422"/>
    </row>
    <row r="105" spans="2:11" ht="36" customHeight="1" x14ac:dyDescent="0.25">
      <c r="B105" s="411" t="s">
        <v>369</v>
      </c>
      <c r="C105" s="412"/>
      <c r="D105" s="412"/>
      <c r="E105" s="413"/>
      <c r="F105" s="414">
        <v>300</v>
      </c>
      <c r="G105" s="415"/>
      <c r="H105" s="415"/>
      <c r="I105" s="415"/>
      <c r="J105" s="416"/>
    </row>
    <row r="106" spans="2:11" ht="54" customHeight="1" thickBot="1" x14ac:dyDescent="0.3">
      <c r="B106" s="417" t="s">
        <v>364</v>
      </c>
      <c r="C106" s="418"/>
      <c r="D106" s="418"/>
      <c r="E106" s="419"/>
      <c r="F106" s="420"/>
      <c r="G106" s="421"/>
      <c r="H106" s="421"/>
      <c r="I106" s="421"/>
      <c r="J106" s="422"/>
    </row>
    <row r="107" spans="2:11" ht="36" customHeight="1" x14ac:dyDescent="0.25">
      <c r="B107" s="411" t="s">
        <v>370</v>
      </c>
      <c r="C107" s="412"/>
      <c r="D107" s="412"/>
      <c r="E107" s="413"/>
      <c r="F107" s="414">
        <v>150</v>
      </c>
      <c r="G107" s="415"/>
      <c r="H107" s="415"/>
      <c r="I107" s="415"/>
      <c r="J107" s="416"/>
    </row>
    <row r="108" spans="2:11" ht="54" customHeight="1" thickBot="1" x14ac:dyDescent="0.3">
      <c r="B108" s="417" t="s">
        <v>367</v>
      </c>
      <c r="C108" s="418"/>
      <c r="D108" s="418"/>
      <c r="E108" s="419"/>
      <c r="F108" s="420"/>
      <c r="G108" s="421"/>
      <c r="H108" s="421"/>
      <c r="I108" s="421"/>
      <c r="J108" s="422"/>
    </row>
    <row r="109" spans="2:11" ht="54" customHeight="1" thickBot="1" x14ac:dyDescent="0.3">
      <c r="B109" s="417" t="s">
        <v>187</v>
      </c>
      <c r="C109" s="418"/>
      <c r="D109" s="418"/>
      <c r="E109" s="419"/>
      <c r="F109" s="423">
        <v>60</v>
      </c>
      <c r="G109" s="424"/>
      <c r="H109" s="424"/>
      <c r="I109" s="424"/>
      <c r="J109" s="425"/>
    </row>
    <row r="110" spans="2:11" ht="54" customHeight="1" thickBot="1" x14ac:dyDescent="0.3">
      <c r="B110" s="417" t="s">
        <v>188</v>
      </c>
      <c r="C110" s="418"/>
      <c r="D110" s="418"/>
      <c r="E110" s="419"/>
      <c r="F110" s="423">
        <v>99</v>
      </c>
      <c r="G110" s="424"/>
      <c r="H110" s="424"/>
      <c r="I110" s="424"/>
      <c r="J110" s="425"/>
    </row>
    <row r="111" spans="2:11" ht="54" customHeight="1" thickBot="1" x14ac:dyDescent="0.3">
      <c r="B111" s="417" t="s">
        <v>189</v>
      </c>
      <c r="C111" s="418"/>
      <c r="D111" s="418"/>
      <c r="E111" s="419"/>
      <c r="F111" s="423">
        <v>150</v>
      </c>
      <c r="G111" s="424"/>
      <c r="H111" s="424"/>
      <c r="I111" s="424"/>
      <c r="J111" s="425"/>
    </row>
    <row r="112" spans="2:11" ht="54" customHeight="1" thickBot="1" x14ac:dyDescent="0.3">
      <c r="B112" s="417" t="s">
        <v>169</v>
      </c>
      <c r="C112" s="418" t="s">
        <v>169</v>
      </c>
      <c r="D112" s="418"/>
      <c r="E112" s="419"/>
      <c r="F112" s="426">
        <v>40</v>
      </c>
      <c r="G112" s="427"/>
      <c r="H112" s="427"/>
      <c r="I112" s="427"/>
      <c r="J112" s="428"/>
      <c r="K112" s="492"/>
    </row>
    <row r="113" spans="1:10" ht="36" customHeight="1" thickBot="1" x14ac:dyDescent="0.3">
      <c r="A113" s="7"/>
      <c r="B113" s="18" t="s">
        <v>190</v>
      </c>
      <c r="C113" s="19"/>
      <c r="D113" s="19"/>
      <c r="E113" s="20"/>
      <c r="F113" s="218"/>
      <c r="G113" s="219"/>
      <c r="H113" s="219"/>
      <c r="I113" s="219"/>
      <c r="J113" s="220"/>
    </row>
    <row r="114" spans="1:10" ht="36" customHeight="1" x14ac:dyDescent="0.25">
      <c r="A114" s="7" t="s">
        <v>111</v>
      </c>
      <c r="B114" s="76" t="s">
        <v>244</v>
      </c>
      <c r="C114" s="77"/>
      <c r="D114" s="77"/>
      <c r="E114" s="54"/>
      <c r="F114" s="67">
        <v>65340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192</v>
      </c>
      <c r="C115" s="77"/>
      <c r="D115" s="77"/>
      <c r="E115" s="54"/>
      <c r="F115" s="67">
        <v>65340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193</v>
      </c>
      <c r="C116" s="77"/>
      <c r="D116" s="77"/>
      <c r="E116" s="54"/>
      <c r="F116" s="67">
        <v>59940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262</v>
      </c>
      <c r="C117" s="77"/>
      <c r="D117" s="77"/>
      <c r="E117" s="54"/>
      <c r="F117" s="67">
        <v>163440</v>
      </c>
      <c r="G117" s="68"/>
      <c r="H117" s="68"/>
      <c r="I117" s="68"/>
      <c r="J117" s="69"/>
    </row>
    <row r="118" spans="1:10" ht="36" customHeight="1" x14ac:dyDescent="0.25">
      <c r="A118" s="7" t="s">
        <v>113</v>
      </c>
      <c r="B118" s="76" t="s">
        <v>195</v>
      </c>
      <c r="C118" s="77"/>
      <c r="D118" s="77"/>
      <c r="E118" s="54"/>
      <c r="F118" s="67">
        <v>163440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196</v>
      </c>
      <c r="C119" s="77"/>
      <c r="D119" s="77"/>
      <c r="E119" s="54"/>
      <c r="F119" s="67">
        <v>150480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197</v>
      </c>
      <c r="C120" s="77"/>
      <c r="D120" s="77"/>
      <c r="E120" s="54"/>
      <c r="F120" s="80">
        <v>65340</v>
      </c>
      <c r="G120" s="81"/>
      <c r="H120" s="81"/>
      <c r="I120" s="81"/>
      <c r="J120" s="82"/>
    </row>
    <row r="121" spans="1:10" ht="54" customHeight="1" thickBot="1" x14ac:dyDescent="0.3">
      <c r="A121" s="7"/>
      <c r="B121" s="321" t="s">
        <v>198</v>
      </c>
      <c r="C121" s="322"/>
      <c r="D121" s="322"/>
      <c r="E121" s="323"/>
      <c r="F121" s="493"/>
      <c r="G121" s="494"/>
      <c r="H121" s="494"/>
      <c r="I121" s="494"/>
      <c r="J121" s="495"/>
    </row>
    <row r="122" spans="1:10" ht="36" customHeight="1" x14ac:dyDescent="0.25">
      <c r="A122" s="7"/>
      <c r="B122" s="78" t="s">
        <v>199</v>
      </c>
      <c r="C122" s="79"/>
      <c r="D122" s="79"/>
      <c r="E122" s="36"/>
      <c r="F122" s="80">
        <v>54540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200</v>
      </c>
      <c r="C123" s="77"/>
      <c r="D123" s="77"/>
      <c r="E123" s="54"/>
      <c r="F123" s="67">
        <v>104940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201</v>
      </c>
      <c r="C124" s="77"/>
      <c r="D124" s="77"/>
      <c r="E124" s="54"/>
      <c r="F124" s="67">
        <v>131940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202</v>
      </c>
      <c r="C125" s="77"/>
      <c r="D125" s="77"/>
      <c r="E125" s="54"/>
      <c r="F125" s="67">
        <v>1440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203</v>
      </c>
      <c r="C126" s="77"/>
      <c r="D126" s="77"/>
      <c r="E126" s="54"/>
      <c r="F126" s="67">
        <v>76140</v>
      </c>
      <c r="G126" s="68"/>
      <c r="H126" s="68"/>
      <c r="I126" s="68"/>
      <c r="J126" s="69"/>
    </row>
    <row r="127" spans="1:10" ht="36" customHeight="1" x14ac:dyDescent="0.25">
      <c r="A127" s="7"/>
      <c r="B127" s="76" t="s">
        <v>204</v>
      </c>
      <c r="C127" s="77"/>
      <c r="D127" s="77"/>
      <c r="E127" s="54"/>
      <c r="F127" s="67">
        <v>149940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205</v>
      </c>
      <c r="C128" s="77"/>
      <c r="D128" s="77"/>
      <c r="E128" s="54"/>
      <c r="F128" s="67">
        <v>189540</v>
      </c>
      <c r="G128" s="68"/>
      <c r="H128" s="68"/>
      <c r="I128" s="68"/>
      <c r="J128" s="69"/>
    </row>
    <row r="129" spans="1:10" ht="36" customHeight="1" thickBot="1" x14ac:dyDescent="0.3">
      <c r="A129" s="7"/>
      <c r="B129" s="118" t="s">
        <v>206</v>
      </c>
      <c r="C129" s="119"/>
      <c r="D129" s="119"/>
      <c r="E129" s="120"/>
      <c r="F129" s="121">
        <v>2340</v>
      </c>
      <c r="G129" s="122"/>
      <c r="H129" s="122"/>
      <c r="I129" s="122"/>
      <c r="J129" s="123"/>
    </row>
    <row r="130" spans="1:10" ht="36" customHeight="1" x14ac:dyDescent="0.25">
      <c r="A130" s="7"/>
      <c r="B130" s="251" t="s">
        <v>186</v>
      </c>
      <c r="C130" s="252"/>
      <c r="D130" s="252"/>
      <c r="E130" s="252"/>
      <c r="F130" s="252"/>
      <c r="G130" s="252"/>
      <c r="H130" s="252"/>
      <c r="I130" s="252"/>
      <c r="J130" s="253"/>
    </row>
    <row r="131" spans="1:10" ht="36" customHeight="1" thickBot="1" x14ac:dyDescent="0.3">
      <c r="A131" s="7"/>
      <c r="B131" s="318" t="s">
        <v>207</v>
      </c>
      <c r="C131" s="318"/>
      <c r="D131" s="318"/>
      <c r="E131" s="318"/>
      <c r="F131" s="263">
        <v>150</v>
      </c>
      <c r="G131" s="263"/>
      <c r="H131" s="263"/>
      <c r="I131" s="263"/>
      <c r="J131" s="264"/>
    </row>
    <row r="132" spans="1:10" ht="24" customHeight="1" thickBot="1" x14ac:dyDescent="0.3">
      <c r="A132" s="7"/>
      <c r="B132" s="27"/>
      <c r="C132" s="38"/>
      <c r="D132" s="38"/>
      <c r="E132" s="39"/>
      <c r="F132" s="40"/>
      <c r="G132" s="41"/>
      <c r="H132" s="41"/>
      <c r="I132" s="41"/>
      <c r="J132" s="42"/>
    </row>
    <row r="133" spans="1:10" ht="18" customHeight="1" x14ac:dyDescent="0.25">
      <c r="A133" s="7"/>
      <c r="B133" s="127"/>
      <c r="C133" s="128"/>
      <c r="D133" s="128"/>
      <c r="E133" s="128"/>
      <c r="F133" s="129"/>
      <c r="G133" s="129"/>
      <c r="H133" s="129"/>
      <c r="I133" s="129"/>
      <c r="J133" s="129"/>
    </row>
    <row r="134" spans="1:10" ht="67.5" customHeight="1" x14ac:dyDescent="0.25">
      <c r="A134" s="7"/>
      <c r="B134" s="130" t="s">
        <v>267</v>
      </c>
      <c r="C134" s="130"/>
      <c r="D134" s="130"/>
      <c r="E134" s="130"/>
      <c r="F134" s="130"/>
      <c r="G134" s="130"/>
      <c r="H134" s="130"/>
      <c r="I134" s="130"/>
      <c r="J134" s="130"/>
    </row>
    <row r="135" spans="1:10" ht="27" customHeight="1" x14ac:dyDescent="0.25">
      <c r="A135" s="7" t="s">
        <v>113</v>
      </c>
      <c r="B135" s="132" t="s">
        <v>210</v>
      </c>
      <c r="C135" s="132"/>
      <c r="D135" s="132"/>
      <c r="E135" s="132"/>
      <c r="F135" s="132"/>
      <c r="G135" s="132"/>
      <c r="H135" s="132"/>
      <c r="I135" s="132"/>
      <c r="J135" s="132"/>
    </row>
    <row r="136" spans="1:10" s="182" customFormat="1" ht="20.100000000000001" customHeight="1" x14ac:dyDescent="0.25">
      <c r="B136" s="395"/>
      <c r="F136" s="396"/>
      <c r="G136" s="396"/>
      <c r="H136" s="396"/>
      <c r="I136" s="396"/>
      <c r="J136" s="396"/>
    </row>
    <row r="137" spans="1:10" s="332" customFormat="1" ht="36" customHeight="1" thickBot="1" x14ac:dyDescent="0.3">
      <c r="B137" s="333" t="s">
        <v>268</v>
      </c>
      <c r="C137" s="333"/>
      <c r="D137" s="333"/>
      <c r="E137" s="333"/>
      <c r="F137" s="333"/>
      <c r="G137" s="333"/>
      <c r="H137" s="333"/>
      <c r="I137" s="333"/>
    </row>
    <row r="138" spans="1:10" s="135" customFormat="1" ht="36" customHeight="1" thickBot="1" x14ac:dyDescent="0.3">
      <c r="B138" s="334" t="s">
        <v>269</v>
      </c>
      <c r="C138" s="335"/>
      <c r="D138" s="335"/>
      <c r="E138" s="335"/>
      <c r="F138" s="335"/>
      <c r="G138" s="335"/>
      <c r="H138" s="335"/>
      <c r="I138" s="336"/>
    </row>
    <row r="139" spans="1:10" ht="73.5" customHeight="1" thickBot="1" x14ac:dyDescent="0.3">
      <c r="B139" s="337" t="s">
        <v>270</v>
      </c>
      <c r="C139" s="338"/>
      <c r="D139" s="339" t="s">
        <v>271</v>
      </c>
      <c r="E139" s="340"/>
      <c r="F139" s="341"/>
      <c r="G139" s="340" t="s">
        <v>272</v>
      </c>
      <c r="H139" s="340"/>
      <c r="I139" s="341"/>
      <c r="J139" s="9"/>
    </row>
    <row r="140" spans="1:10" ht="36" customHeight="1" x14ac:dyDescent="0.25">
      <c r="B140" s="342" t="s">
        <v>273</v>
      </c>
      <c r="C140" s="343"/>
      <c r="D140" s="344" t="s">
        <v>274</v>
      </c>
      <c r="E140" s="344"/>
      <c r="F140" s="344"/>
      <c r="G140" s="345">
        <v>1500</v>
      </c>
      <c r="H140" s="344"/>
      <c r="I140" s="346"/>
      <c r="J140" s="9"/>
    </row>
    <row r="141" spans="1:10" ht="36" customHeight="1" x14ac:dyDescent="0.25">
      <c r="B141" s="347" t="s">
        <v>275</v>
      </c>
      <c r="C141" s="348"/>
      <c r="D141" s="349"/>
      <c r="E141" s="349"/>
      <c r="F141" s="349"/>
      <c r="G141" s="350">
        <v>1380</v>
      </c>
      <c r="H141" s="349"/>
      <c r="I141" s="351"/>
      <c r="J141" s="9"/>
    </row>
    <row r="142" spans="1:10" ht="36" customHeight="1" x14ac:dyDescent="0.25">
      <c r="B142" s="347" t="s">
        <v>276</v>
      </c>
      <c r="C142" s="348"/>
      <c r="D142" s="349"/>
      <c r="E142" s="349"/>
      <c r="F142" s="349"/>
      <c r="G142" s="350">
        <v>1290</v>
      </c>
      <c r="H142" s="349"/>
      <c r="I142" s="351"/>
      <c r="J142" s="9"/>
    </row>
    <row r="143" spans="1:10" ht="54" customHeight="1" x14ac:dyDescent="0.25">
      <c r="B143" s="347" t="s">
        <v>277</v>
      </c>
      <c r="C143" s="348"/>
      <c r="D143" s="349"/>
      <c r="E143" s="349"/>
      <c r="F143" s="349"/>
      <c r="G143" s="350">
        <v>1170</v>
      </c>
      <c r="H143" s="349"/>
      <c r="I143" s="351"/>
      <c r="J143" s="9"/>
    </row>
    <row r="144" spans="1:10" ht="21" x14ac:dyDescent="0.25">
      <c r="B144" s="352"/>
      <c r="C144" s="352"/>
      <c r="D144" s="353"/>
      <c r="E144" s="353"/>
      <c r="F144" s="353"/>
      <c r="G144" s="354"/>
      <c r="H144" s="353"/>
      <c r="I144" s="353"/>
      <c r="J144" s="9"/>
    </row>
    <row r="145" spans="1:10" ht="40.5" customHeight="1" x14ac:dyDescent="0.25">
      <c r="A145" s="7"/>
      <c r="B145" s="134" t="s">
        <v>211</v>
      </c>
      <c r="C145" s="134"/>
      <c r="D145" s="134"/>
      <c r="E145" s="134"/>
      <c r="F145" s="134"/>
      <c r="G145" s="134"/>
      <c r="H145" s="134"/>
      <c r="I145" s="134"/>
      <c r="J145" s="134"/>
    </row>
    <row r="146" spans="1:10" ht="23.25" x14ac:dyDescent="0.25">
      <c r="A146" s="355" t="s">
        <v>278</v>
      </c>
      <c r="B146" s="355"/>
      <c r="C146" s="355"/>
      <c r="D146" s="355"/>
      <c r="E146" s="355"/>
      <c r="F146" s="355"/>
      <c r="G146" s="355"/>
      <c r="H146" s="355"/>
      <c r="I146" s="9"/>
      <c r="J146" s="9"/>
    </row>
    <row r="147" spans="1:10" ht="25.5" x14ac:dyDescent="0.35">
      <c r="A147" s="356" t="s">
        <v>279</v>
      </c>
      <c r="B147" s="356"/>
      <c r="C147" s="356"/>
      <c r="D147" s="356"/>
      <c r="E147" s="357" t="s">
        <v>280</v>
      </c>
      <c r="F147" s="358"/>
      <c r="G147" s="358"/>
      <c r="H147" s="9"/>
      <c r="I147" s="9"/>
      <c r="J147" s="9"/>
    </row>
    <row r="148" spans="1:10" ht="25.5" x14ac:dyDescent="0.35">
      <c r="A148" s="359" t="s">
        <v>281</v>
      </c>
      <c r="B148" s="359"/>
      <c r="C148" s="359"/>
      <c r="D148" s="359"/>
      <c r="E148" s="360">
        <v>1</v>
      </c>
      <c r="F148" s="358"/>
      <c r="G148" s="358"/>
      <c r="H148" s="9"/>
      <c r="I148" s="9"/>
      <c r="J148" s="9"/>
    </row>
    <row r="149" spans="1:10" ht="25.5" x14ac:dyDescent="0.35">
      <c r="A149" s="359">
        <v>2</v>
      </c>
      <c r="B149" s="359"/>
      <c r="C149" s="359"/>
      <c r="D149" s="359"/>
      <c r="E149" s="361">
        <v>1.1000000000000001</v>
      </c>
      <c r="F149" s="358"/>
      <c r="G149" s="358"/>
      <c r="H149" s="9"/>
      <c r="I149" s="9"/>
      <c r="J149" s="9"/>
    </row>
    <row r="150" spans="1:10" ht="25.5" x14ac:dyDescent="0.35">
      <c r="A150" s="359">
        <v>3</v>
      </c>
      <c r="B150" s="359"/>
      <c r="C150" s="359"/>
      <c r="D150" s="359"/>
      <c r="E150" s="361">
        <v>1.2</v>
      </c>
      <c r="F150" s="358"/>
      <c r="G150" s="358"/>
      <c r="H150" s="9"/>
      <c r="I150" s="9"/>
      <c r="J150" s="9"/>
    </row>
    <row r="151" spans="1:10" ht="25.5" x14ac:dyDescent="0.35">
      <c r="A151" s="359" t="s">
        <v>282</v>
      </c>
      <c r="B151" s="359"/>
      <c r="C151" s="359"/>
      <c r="D151" s="359"/>
      <c r="E151" s="361">
        <v>1.25</v>
      </c>
      <c r="F151" s="358"/>
      <c r="G151" s="358"/>
      <c r="H151" s="9"/>
      <c r="I151" s="9"/>
      <c r="J151" s="9"/>
    </row>
    <row r="152" spans="1:10" ht="25.5" x14ac:dyDescent="0.35">
      <c r="A152" s="359" t="s">
        <v>283</v>
      </c>
      <c r="B152" s="359"/>
      <c r="C152" s="359"/>
      <c r="D152" s="359"/>
      <c r="E152" s="361">
        <v>1.3</v>
      </c>
      <c r="F152" s="358"/>
      <c r="G152" s="358"/>
      <c r="H152" s="9"/>
      <c r="I152" s="9"/>
      <c r="J152" s="9"/>
    </row>
    <row r="153" spans="1:10" ht="25.5" x14ac:dyDescent="0.35">
      <c r="A153" s="359" t="s">
        <v>284</v>
      </c>
      <c r="B153" s="359"/>
      <c r="C153" s="359"/>
      <c r="D153" s="359"/>
      <c r="E153" s="361">
        <v>1.35</v>
      </c>
      <c r="F153" s="358"/>
      <c r="G153" s="358"/>
      <c r="H153" s="9"/>
      <c r="I153" s="9"/>
      <c r="J153" s="9"/>
    </row>
    <row r="154" spans="1:10" ht="25.5" x14ac:dyDescent="0.35">
      <c r="A154" s="359" t="s">
        <v>285</v>
      </c>
      <c r="B154" s="359"/>
      <c r="C154" s="359"/>
      <c r="D154" s="359"/>
      <c r="E154" s="361">
        <v>1.4</v>
      </c>
      <c r="F154" s="358"/>
      <c r="G154" s="358"/>
      <c r="H154" s="9"/>
      <c r="I154" s="9"/>
      <c r="J154" s="9"/>
    </row>
    <row r="155" spans="1:10" ht="25.5" x14ac:dyDescent="0.35">
      <c r="A155" s="359" t="s">
        <v>286</v>
      </c>
      <c r="B155" s="359"/>
      <c r="C155" s="359"/>
      <c r="D155" s="359"/>
      <c r="E155" s="361">
        <v>1.45</v>
      </c>
      <c r="F155" s="358"/>
      <c r="G155" s="358"/>
      <c r="H155" s="9"/>
      <c r="I155" s="9"/>
      <c r="J155" s="9"/>
    </row>
    <row r="156" spans="1:10" ht="25.5" x14ac:dyDescent="0.35">
      <c r="A156" s="359" t="s">
        <v>287</v>
      </c>
      <c r="B156" s="359"/>
      <c r="C156" s="359"/>
      <c r="D156" s="359"/>
      <c r="E156" s="361">
        <v>1.5</v>
      </c>
      <c r="F156" s="358"/>
      <c r="G156" s="358"/>
      <c r="H156" s="9"/>
      <c r="I156" s="9"/>
      <c r="J156" s="9"/>
    </row>
    <row r="157" spans="1:10" ht="25.5" x14ac:dyDescent="0.35">
      <c r="A157" s="359" t="s">
        <v>288</v>
      </c>
      <c r="B157" s="359"/>
      <c r="C157" s="359"/>
      <c r="D157" s="359"/>
      <c r="E157" s="361">
        <v>2</v>
      </c>
      <c r="F157" s="358"/>
      <c r="G157" s="358"/>
      <c r="H157" s="9"/>
      <c r="I157" s="9"/>
      <c r="J157" s="9"/>
    </row>
    <row r="158" spans="1:10" ht="53.25" customHeight="1" x14ac:dyDescent="0.25">
      <c r="A158" s="362" t="s">
        <v>289</v>
      </c>
      <c r="B158" s="362"/>
      <c r="C158" s="362"/>
      <c r="D158" s="362"/>
      <c r="E158" s="362"/>
      <c r="F158" s="362"/>
      <c r="G158" s="362"/>
      <c r="H158" s="362"/>
      <c r="I158" s="9"/>
      <c r="J158" s="9"/>
    </row>
  </sheetData>
  <sheetProtection selectLockedCells="1" selectUnlockedCells="1"/>
  <mergeCells count="273">
    <mergeCell ref="A157:D157"/>
    <mergeCell ref="A158:H158"/>
    <mergeCell ref="A151:D151"/>
    <mergeCell ref="A152:D152"/>
    <mergeCell ref="A153:D153"/>
    <mergeCell ref="A154:D154"/>
    <mergeCell ref="A155:D155"/>
    <mergeCell ref="A156:D156"/>
    <mergeCell ref="B145:J145"/>
    <mergeCell ref="A146:H146"/>
    <mergeCell ref="A147:D147"/>
    <mergeCell ref="A148:D148"/>
    <mergeCell ref="A149:D149"/>
    <mergeCell ref="A150:D150"/>
    <mergeCell ref="B140:C140"/>
    <mergeCell ref="D140:F143"/>
    <mergeCell ref="G140:I140"/>
    <mergeCell ref="B141:C141"/>
    <mergeCell ref="G141:I141"/>
    <mergeCell ref="B142:C142"/>
    <mergeCell ref="G142:I142"/>
    <mergeCell ref="B143:C143"/>
    <mergeCell ref="G143:I143"/>
    <mergeCell ref="B134:J134"/>
    <mergeCell ref="B135:J135"/>
    <mergeCell ref="B137:I137"/>
    <mergeCell ref="B138:I138"/>
    <mergeCell ref="B139:C139"/>
    <mergeCell ref="D139:F139"/>
    <mergeCell ref="G139:I139"/>
    <mergeCell ref="B129:E129"/>
    <mergeCell ref="F129:J129"/>
    <mergeCell ref="B130:J130"/>
    <mergeCell ref="B131:E131"/>
    <mergeCell ref="F131:J131"/>
    <mergeCell ref="B132:E132"/>
    <mergeCell ref="F132:J132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7:E107"/>
    <mergeCell ref="F107:J108"/>
    <mergeCell ref="B108:E108"/>
    <mergeCell ref="B109:E109"/>
    <mergeCell ref="F109:J109"/>
    <mergeCell ref="B110:E110"/>
    <mergeCell ref="F110:J110"/>
    <mergeCell ref="B103:E103"/>
    <mergeCell ref="F103:J104"/>
    <mergeCell ref="B104:E104"/>
    <mergeCell ref="B105:E105"/>
    <mergeCell ref="F105:J106"/>
    <mergeCell ref="B106:E106"/>
    <mergeCell ref="B99:E99"/>
    <mergeCell ref="F99:J100"/>
    <mergeCell ref="B100:E100"/>
    <mergeCell ref="B101:E101"/>
    <mergeCell ref="F101:J102"/>
    <mergeCell ref="B102:E102"/>
    <mergeCell ref="B95:E95"/>
    <mergeCell ref="F95:J95"/>
    <mergeCell ref="B96:J96"/>
    <mergeCell ref="B97:E97"/>
    <mergeCell ref="F97:J98"/>
    <mergeCell ref="B98:E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8" activePane="bottomLeft" state="frozen"/>
      <selection activeCell="B11" sqref="B11:E11"/>
      <selection pane="bottomLeft" activeCell="F17" sqref="F17:J17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92"/>
      <c r="G16" s="393"/>
      <c r="H16" s="393"/>
      <c r="I16" s="393"/>
      <c r="J16" s="39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50">
        <v>720</v>
      </c>
      <c r="G17" s="150"/>
      <c r="H17" s="150"/>
      <c r="I17" s="150"/>
      <c r="J17" s="151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96"/>
      <c r="C19" s="497"/>
      <c r="D19" s="497"/>
      <c r="E19" s="498"/>
      <c r="F19" s="499"/>
      <c r="G19" s="499"/>
      <c r="H19" s="499"/>
      <c r="I19" s="499"/>
      <c r="J19" s="50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3240 до 37065,6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13392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1339.1999999999998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3348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10080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5">
        <v>13320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5">
        <v>31788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5">
        <v>30888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5">
        <v>37065.599999999999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5">
        <v>21420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5">
        <v>21420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5">
        <v>17280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195">
        <v>6012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5">
        <v>3240</v>
      </c>
      <c r="G67" s="257"/>
      <c r="H67" s="257"/>
      <c r="I67" s="257"/>
      <c r="J67" s="258"/>
    </row>
    <row r="68" spans="1:10" ht="36" customHeight="1" x14ac:dyDescent="0.25">
      <c r="A68" s="7"/>
      <c r="B68" s="52" t="s">
        <v>167</v>
      </c>
      <c r="C68" s="96"/>
      <c r="D68" s="96"/>
      <c r="E68" s="97"/>
      <c r="F68" s="195">
        <v>8064</v>
      </c>
      <c r="G68" s="257"/>
      <c r="H68" s="257"/>
      <c r="I68" s="257"/>
      <c r="J68" s="258"/>
    </row>
    <row r="69" spans="1:10" ht="36" customHeight="1" x14ac:dyDescent="0.25">
      <c r="B69" s="52" t="s">
        <v>168</v>
      </c>
      <c r="C69" s="96"/>
      <c r="D69" s="96"/>
      <c r="E69" s="97"/>
      <c r="F69" s="195">
        <v>6588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5">
        <v>35496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5">
        <v>14004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5">
        <v>4140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195">
        <v>16290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195">
        <v>18000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5">
        <v>14400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5">
        <v>18720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5">
        <v>44640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5">
        <v>43920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5">
        <v>52704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5">
        <v>30240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5">
        <v>30240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5">
        <v>24480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5">
        <v>5040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195">
        <v>50400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5">
        <v>20160</v>
      </c>
      <c r="G85" s="257"/>
      <c r="H85" s="257"/>
      <c r="I85" s="257"/>
      <c r="J85" s="258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15336</v>
      </c>
      <c r="G92" s="225">
        <f>H92*1.1</f>
        <v>14058.000000000002</v>
      </c>
      <c r="H92" s="225">
        <v>12780</v>
      </c>
      <c r="I92" s="225">
        <f>H92*0.75</f>
        <v>9585</v>
      </c>
      <c r="J92" s="226">
        <f>H92*0.5</f>
        <v>6390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11160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6408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21600</v>
      </c>
      <c r="G95" s="225">
        <f>H95*1.1</f>
        <v>19800</v>
      </c>
      <c r="H95" s="225">
        <v>18000</v>
      </c>
      <c r="I95" s="225">
        <f>H95*0.75</f>
        <v>13500</v>
      </c>
      <c r="J95" s="226">
        <f>H95*0.5</f>
        <v>9000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15840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9360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195">
        <v>11160</v>
      </c>
      <c r="G98" s="257"/>
      <c r="H98" s="257"/>
      <c r="I98" s="257"/>
      <c r="J98" s="258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16452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32760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41040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576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24552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49068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61560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756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7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11" activePane="bottomLeft" state="frozen"/>
      <selection activeCell="B11" sqref="B11:E11"/>
      <selection pane="bottomLeft" activeCell="F21" sqref="F21:J21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48600</v>
      </c>
      <c r="G8" s="33">
        <f>H8*1.1</f>
        <v>44550</v>
      </c>
      <c r="H8" s="33">
        <v>40500</v>
      </c>
      <c r="I8" s="33">
        <f>H8*0.75</f>
        <v>30375</v>
      </c>
      <c r="J8" s="33">
        <f>H8*0.5</f>
        <v>20250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68083.199999999997</v>
      </c>
      <c r="G9" s="37">
        <f>H9*1.1</f>
        <v>62409.600000000006</v>
      </c>
      <c r="H9" s="37">
        <v>56736</v>
      </c>
      <c r="I9" s="37">
        <f>H9*0.75</f>
        <v>42552</v>
      </c>
      <c r="J9" s="37">
        <f>H9*0.5</f>
        <v>28368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57240</v>
      </c>
      <c r="G11" s="33">
        <f>H11*1.1</f>
        <v>52470.000000000007</v>
      </c>
      <c r="H11" s="33">
        <v>47700</v>
      </c>
      <c r="I11" s="33">
        <f>H11*0.75</f>
        <v>35775</v>
      </c>
      <c r="J11" s="33">
        <f>H11*0.5</f>
        <v>23850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80179.199999999997</v>
      </c>
      <c r="G12" s="37">
        <f>H12*1.1</f>
        <v>73497.600000000006</v>
      </c>
      <c r="H12" s="37">
        <v>66816</v>
      </c>
      <c r="I12" s="37">
        <f>H12*0.75</f>
        <v>50112</v>
      </c>
      <c r="J12" s="37">
        <f>H12*0.5</f>
        <v>33408</v>
      </c>
    </row>
    <row r="13" spans="1:10" ht="24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2">
        <v>1800</v>
      </c>
      <c r="G17" s="466"/>
      <c r="H17" s="466"/>
      <c r="I17" s="466"/>
      <c r="J17" s="46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5">
        <v>2520</v>
      </c>
      <c r="G18" s="257"/>
      <c r="H18" s="257"/>
      <c r="I18" s="257"/>
      <c r="J18" s="25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98640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32400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3240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16200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35280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35280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61200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42336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23040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23040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67680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83952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3060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15840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13680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98640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44280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7200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49680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49680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59616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32400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32400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95040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138240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62640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18144</v>
      </c>
      <c r="G92" s="225">
        <f>H92*1.1</f>
        <v>16632</v>
      </c>
      <c r="H92" s="225">
        <v>15120</v>
      </c>
      <c r="I92" s="225">
        <f>H92*0.75</f>
        <v>11340</v>
      </c>
      <c r="J92" s="226">
        <f>H92*0.5</f>
        <v>7560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15120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25920</v>
      </c>
      <c r="G95" s="225">
        <f>H95*1.1</f>
        <v>23760.000000000004</v>
      </c>
      <c r="H95" s="225">
        <v>21600</v>
      </c>
      <c r="I95" s="225">
        <f>H95*0.75</f>
        <v>16200</v>
      </c>
      <c r="J95" s="226">
        <f>H95*0.5</f>
        <v>10800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21600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36288</v>
      </c>
      <c r="G98" s="117">
        <f>H98*1.1</f>
        <v>33264</v>
      </c>
      <c r="H98" s="117">
        <v>30240</v>
      </c>
      <c r="I98" s="117">
        <f>H98*0.75</f>
        <v>22680</v>
      </c>
      <c r="J98" s="117">
        <f>H98*0.5</f>
        <v>15120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34200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68400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85680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51480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102600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128160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1800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62"/>
      <c r="G10" s="163"/>
      <c r="H10" s="163"/>
      <c r="I10" s="163"/>
      <c r="J10" s="16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2">
        <v>1080</v>
      </c>
      <c r="G17" s="466"/>
      <c r="H17" s="466"/>
      <c r="I17" s="466"/>
      <c r="J17" s="46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5">
        <v>1512</v>
      </c>
      <c r="G18" s="257"/>
      <c r="H18" s="257"/>
      <c r="I18" s="257"/>
      <c r="J18" s="25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3600 до 104436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18360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1836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4608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18900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23796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86976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44100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52920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44244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104436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40500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25200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21420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69228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18972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4572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26640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33840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122400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74304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62640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146880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97200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21297.599999999999</v>
      </c>
      <c r="G92" s="225">
        <f>H92*1.1</f>
        <v>19522.800000000003</v>
      </c>
      <c r="H92" s="225">
        <v>17748</v>
      </c>
      <c r="I92" s="225">
        <f>H92*0.75</f>
        <v>13311</v>
      </c>
      <c r="J92" s="226">
        <f>H92*0.5</f>
        <v>8874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17748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27180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373</v>
      </c>
      <c r="C95" s="77"/>
      <c r="D95" s="77"/>
      <c r="E95" s="54"/>
      <c r="F95" s="224">
        <f>H95*1.2</f>
        <v>30240</v>
      </c>
      <c r="G95" s="225">
        <f>H95*1.1</f>
        <v>27720.000000000004</v>
      </c>
      <c r="H95" s="225">
        <v>25200</v>
      </c>
      <c r="I95" s="225">
        <f>H95*0.75</f>
        <v>18900</v>
      </c>
      <c r="J95" s="226">
        <f>H95*0.5</f>
        <v>12600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25200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38160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17748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32760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65448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81774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1116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49140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98280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122760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1476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1"/>
  <sheetViews>
    <sheetView view="pageBreakPreview" zoomScale="65" zoomScaleNormal="60" zoomScaleSheetLayoutView="65" workbookViewId="0">
      <pane ySplit="4" topLeftCell="A8" activePane="bottomLeft" state="frozen"/>
      <selection activeCell="B11" sqref="B11:E11"/>
      <selection pane="bottomLeft" sqref="A1:A1048576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64" t="s">
        <v>105</v>
      </c>
      <c r="C6" s="365"/>
      <c r="D6" s="365"/>
      <c r="E6" s="366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87"/>
      <c r="G7" s="249"/>
      <c r="H7" s="249"/>
      <c r="I7" s="249"/>
      <c r="J7" s="25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87"/>
      <c r="G10" s="249"/>
      <c r="H10" s="249"/>
      <c r="I10" s="249"/>
      <c r="J10" s="25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87"/>
      <c r="G13" s="249"/>
      <c r="H13" s="249"/>
      <c r="I13" s="249"/>
      <c r="J13" s="25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92">
        <v>7920</v>
      </c>
      <c r="G14" s="466"/>
      <c r="H14" s="466"/>
      <c r="I14" s="466"/>
      <c r="J14" s="467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94">
        <v>11520</v>
      </c>
      <c r="G15" s="385"/>
      <c r="H15" s="385"/>
      <c r="I15" s="385"/>
      <c r="J15" s="386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92">
        <v>1080</v>
      </c>
      <c r="G17" s="466"/>
      <c r="H17" s="466"/>
      <c r="I17" s="466"/>
      <c r="J17" s="46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95">
        <v>1512</v>
      </c>
      <c r="G18" s="257"/>
      <c r="H18" s="257"/>
      <c r="I18" s="257"/>
      <c r="J18" s="258"/>
    </row>
    <row r="19" spans="1:10" ht="24" customHeight="1" thickBot="1" x14ac:dyDescent="0.3">
      <c r="A19" s="7"/>
      <c r="B19" s="27"/>
      <c r="C19" s="28"/>
      <c r="D19" s="28"/>
      <c r="E19" s="29"/>
      <c r="F19" s="187"/>
      <c r="G19" s="249"/>
      <c r="H19" s="249"/>
      <c r="I19" s="249"/>
      <c r="J19" s="250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196" t="str">
        <f>"Цена от "&amp;MIN(F21:F55)&amp;" до "&amp;MAX(F21:F55)</f>
        <v>Цена от 5760 до 201600</v>
      </c>
      <c r="G20" s="501"/>
      <c r="H20" s="501"/>
      <c r="I20" s="501"/>
      <c r="J20" s="502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98">
        <v>5760</v>
      </c>
      <c r="G21" s="376"/>
      <c r="H21" s="376"/>
      <c r="I21" s="376"/>
      <c r="J21" s="377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95">
        <v>11520</v>
      </c>
      <c r="G22" s="257"/>
      <c r="H22" s="257"/>
      <c r="I22" s="257"/>
      <c r="J22" s="258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95">
        <v>17280</v>
      </c>
      <c r="G23" s="257"/>
      <c r="H23" s="257"/>
      <c r="I23" s="257"/>
      <c r="J23" s="258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95">
        <v>23040</v>
      </c>
      <c r="G24" s="257"/>
      <c r="H24" s="257"/>
      <c r="I24" s="257"/>
      <c r="J24" s="258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95">
        <v>28800</v>
      </c>
      <c r="G25" s="257"/>
      <c r="H25" s="257"/>
      <c r="I25" s="257"/>
      <c r="J25" s="258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95">
        <v>34560</v>
      </c>
      <c r="G26" s="257"/>
      <c r="H26" s="257"/>
      <c r="I26" s="257"/>
      <c r="J26" s="258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95">
        <v>40320</v>
      </c>
      <c r="G27" s="257"/>
      <c r="H27" s="257"/>
      <c r="I27" s="257"/>
      <c r="J27" s="258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95">
        <v>46080</v>
      </c>
      <c r="G28" s="257"/>
      <c r="H28" s="257"/>
      <c r="I28" s="257"/>
      <c r="J28" s="258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95">
        <v>51840</v>
      </c>
      <c r="G29" s="257"/>
      <c r="H29" s="257"/>
      <c r="I29" s="257"/>
      <c r="J29" s="258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95">
        <v>57600</v>
      </c>
      <c r="G30" s="257"/>
      <c r="H30" s="257"/>
      <c r="I30" s="257"/>
      <c r="J30" s="258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95">
        <v>63360</v>
      </c>
      <c r="G31" s="257"/>
      <c r="H31" s="257"/>
      <c r="I31" s="257"/>
      <c r="J31" s="258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95">
        <v>69120</v>
      </c>
      <c r="G32" s="257"/>
      <c r="H32" s="257"/>
      <c r="I32" s="257"/>
      <c r="J32" s="258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95">
        <v>74880</v>
      </c>
      <c r="G33" s="257"/>
      <c r="H33" s="257"/>
      <c r="I33" s="257"/>
      <c r="J33" s="258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95">
        <v>80640</v>
      </c>
      <c r="G34" s="257"/>
      <c r="H34" s="257"/>
      <c r="I34" s="257"/>
      <c r="J34" s="258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95">
        <v>86400</v>
      </c>
      <c r="G35" s="257"/>
      <c r="H35" s="257"/>
      <c r="I35" s="257"/>
      <c r="J35" s="258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95">
        <v>92160</v>
      </c>
      <c r="G36" s="257"/>
      <c r="H36" s="257"/>
      <c r="I36" s="257"/>
      <c r="J36" s="258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95">
        <v>97920</v>
      </c>
      <c r="G37" s="257"/>
      <c r="H37" s="257"/>
      <c r="I37" s="257"/>
      <c r="J37" s="258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95">
        <v>103680</v>
      </c>
      <c r="G38" s="257"/>
      <c r="H38" s="257"/>
      <c r="I38" s="257"/>
      <c r="J38" s="258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95">
        <v>109440</v>
      </c>
      <c r="G39" s="257"/>
      <c r="H39" s="257"/>
      <c r="I39" s="257"/>
      <c r="J39" s="258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95">
        <v>115200</v>
      </c>
      <c r="G40" s="257"/>
      <c r="H40" s="257"/>
      <c r="I40" s="257"/>
      <c r="J40" s="258"/>
    </row>
    <row r="41" spans="1:10" ht="36" customHeight="1" outlineLevel="1" x14ac:dyDescent="0.25">
      <c r="A41" s="7"/>
      <c r="B41" s="52" t="s">
        <v>233</v>
      </c>
      <c r="C41" s="96"/>
      <c r="D41" s="96"/>
      <c r="E41" s="97"/>
      <c r="F41" s="195">
        <v>120960</v>
      </c>
      <c r="G41" s="257"/>
      <c r="H41" s="257"/>
      <c r="I41" s="257"/>
      <c r="J41" s="258"/>
    </row>
    <row r="42" spans="1:10" ht="36" customHeight="1" outlineLevel="1" x14ac:dyDescent="0.25">
      <c r="A42" s="7"/>
      <c r="B42" s="52" t="s">
        <v>234</v>
      </c>
      <c r="C42" s="96"/>
      <c r="D42" s="96"/>
      <c r="E42" s="97"/>
      <c r="F42" s="195">
        <v>126720</v>
      </c>
      <c r="G42" s="257"/>
      <c r="H42" s="257"/>
      <c r="I42" s="257"/>
      <c r="J42" s="258"/>
    </row>
    <row r="43" spans="1:10" ht="36" customHeight="1" outlineLevel="1" x14ac:dyDescent="0.25">
      <c r="A43" s="7"/>
      <c r="B43" s="52" t="s">
        <v>235</v>
      </c>
      <c r="C43" s="96"/>
      <c r="D43" s="96"/>
      <c r="E43" s="97"/>
      <c r="F43" s="195">
        <v>132480</v>
      </c>
      <c r="G43" s="257"/>
      <c r="H43" s="257"/>
      <c r="I43" s="257"/>
      <c r="J43" s="258"/>
    </row>
    <row r="44" spans="1:10" ht="36" customHeight="1" outlineLevel="1" x14ac:dyDescent="0.25">
      <c r="A44" s="7"/>
      <c r="B44" s="52" t="s">
        <v>236</v>
      </c>
      <c r="C44" s="96"/>
      <c r="D44" s="96"/>
      <c r="E44" s="97"/>
      <c r="F44" s="195">
        <v>138240</v>
      </c>
      <c r="G44" s="257"/>
      <c r="H44" s="257"/>
      <c r="I44" s="257"/>
      <c r="J44" s="258"/>
    </row>
    <row r="45" spans="1:10" ht="36" customHeight="1" outlineLevel="1" x14ac:dyDescent="0.25">
      <c r="A45" s="7"/>
      <c r="B45" s="52" t="s">
        <v>237</v>
      </c>
      <c r="C45" s="96"/>
      <c r="D45" s="96"/>
      <c r="E45" s="97"/>
      <c r="F45" s="195">
        <v>144000</v>
      </c>
      <c r="G45" s="257"/>
      <c r="H45" s="257"/>
      <c r="I45" s="257"/>
      <c r="J45" s="258"/>
    </row>
    <row r="46" spans="1:10" ht="36" customHeight="1" outlineLevel="1" x14ac:dyDescent="0.25">
      <c r="A46" s="7"/>
      <c r="B46" s="52" t="s">
        <v>238</v>
      </c>
      <c r="C46" s="96"/>
      <c r="D46" s="96"/>
      <c r="E46" s="97"/>
      <c r="F46" s="195">
        <v>149760</v>
      </c>
      <c r="G46" s="257"/>
      <c r="H46" s="257"/>
      <c r="I46" s="257"/>
      <c r="J46" s="258"/>
    </row>
    <row r="47" spans="1:10" ht="36" customHeight="1" outlineLevel="1" x14ac:dyDescent="0.25">
      <c r="A47" s="7"/>
      <c r="B47" s="52" t="s">
        <v>239</v>
      </c>
      <c r="C47" s="96"/>
      <c r="D47" s="96"/>
      <c r="E47" s="97"/>
      <c r="F47" s="195">
        <v>155520</v>
      </c>
      <c r="G47" s="257"/>
      <c r="H47" s="257"/>
      <c r="I47" s="257"/>
      <c r="J47" s="258"/>
    </row>
    <row r="48" spans="1:10" ht="36" customHeight="1" outlineLevel="1" x14ac:dyDescent="0.25">
      <c r="A48" s="7"/>
      <c r="B48" s="52" t="s">
        <v>240</v>
      </c>
      <c r="C48" s="96"/>
      <c r="D48" s="96"/>
      <c r="E48" s="97"/>
      <c r="F48" s="195">
        <v>161280</v>
      </c>
      <c r="G48" s="257"/>
      <c r="H48" s="257"/>
      <c r="I48" s="257"/>
      <c r="J48" s="258"/>
    </row>
    <row r="49" spans="1:10" ht="36" customHeight="1" outlineLevel="1" x14ac:dyDescent="0.25">
      <c r="A49" s="7"/>
      <c r="B49" s="52" t="s">
        <v>241</v>
      </c>
      <c r="C49" s="96"/>
      <c r="D49" s="96"/>
      <c r="E49" s="97"/>
      <c r="F49" s="195">
        <v>167040</v>
      </c>
      <c r="G49" s="257"/>
      <c r="H49" s="257"/>
      <c r="I49" s="257"/>
      <c r="J49" s="258"/>
    </row>
    <row r="50" spans="1:10" ht="36" customHeight="1" outlineLevel="1" x14ac:dyDescent="0.25">
      <c r="A50" s="7"/>
      <c r="B50" s="52" t="s">
        <v>242</v>
      </c>
      <c r="C50" s="96"/>
      <c r="D50" s="96"/>
      <c r="E50" s="97"/>
      <c r="F50" s="195">
        <v>172800</v>
      </c>
      <c r="G50" s="257"/>
      <c r="H50" s="257"/>
      <c r="I50" s="257"/>
      <c r="J50" s="258"/>
    </row>
    <row r="51" spans="1:10" ht="36" customHeight="1" outlineLevel="1" x14ac:dyDescent="0.25">
      <c r="A51" s="7"/>
      <c r="B51" s="52" t="s">
        <v>249</v>
      </c>
      <c r="C51" s="96"/>
      <c r="D51" s="96"/>
      <c r="E51" s="97"/>
      <c r="F51" s="195">
        <v>178560</v>
      </c>
      <c r="G51" s="257"/>
      <c r="H51" s="257"/>
      <c r="I51" s="257"/>
      <c r="J51" s="258"/>
    </row>
    <row r="52" spans="1:10" ht="36" customHeight="1" outlineLevel="1" x14ac:dyDescent="0.25">
      <c r="A52" s="7"/>
      <c r="B52" s="52" t="s">
        <v>250</v>
      </c>
      <c r="C52" s="96"/>
      <c r="D52" s="96"/>
      <c r="E52" s="97"/>
      <c r="F52" s="195">
        <v>184320</v>
      </c>
      <c r="G52" s="257"/>
      <c r="H52" s="257"/>
      <c r="I52" s="257"/>
      <c r="J52" s="258"/>
    </row>
    <row r="53" spans="1:10" ht="36" customHeight="1" outlineLevel="1" x14ac:dyDescent="0.25">
      <c r="A53" s="7"/>
      <c r="B53" s="52" t="s">
        <v>251</v>
      </c>
      <c r="C53" s="96"/>
      <c r="D53" s="96"/>
      <c r="E53" s="97"/>
      <c r="F53" s="195">
        <v>190080</v>
      </c>
      <c r="G53" s="257"/>
      <c r="H53" s="257"/>
      <c r="I53" s="257"/>
      <c r="J53" s="258"/>
    </row>
    <row r="54" spans="1:10" ht="36" customHeight="1" outlineLevel="1" x14ac:dyDescent="0.25">
      <c r="A54" s="7"/>
      <c r="B54" s="52" t="s">
        <v>252</v>
      </c>
      <c r="C54" s="96"/>
      <c r="D54" s="96"/>
      <c r="E54" s="97"/>
      <c r="F54" s="195">
        <v>195840</v>
      </c>
      <c r="G54" s="257"/>
      <c r="H54" s="257"/>
      <c r="I54" s="257"/>
      <c r="J54" s="258"/>
    </row>
    <row r="55" spans="1:10" ht="36" customHeight="1" outlineLevel="1" thickBot="1" x14ac:dyDescent="0.3">
      <c r="A55" s="7"/>
      <c r="B55" s="52" t="s">
        <v>253</v>
      </c>
      <c r="C55" s="96"/>
      <c r="D55" s="96"/>
      <c r="E55" s="97"/>
      <c r="F55" s="195">
        <v>201600</v>
      </c>
      <c r="G55" s="257"/>
      <c r="H55" s="257"/>
      <c r="I55" s="257"/>
      <c r="J55" s="258"/>
    </row>
    <row r="56" spans="1:10" ht="36" customHeight="1" thickBot="1" x14ac:dyDescent="0.3">
      <c r="A56" s="7"/>
      <c r="B56" s="367" t="s">
        <v>142</v>
      </c>
      <c r="C56" s="368"/>
      <c r="D56" s="368"/>
      <c r="E56" s="369"/>
      <c r="F56" s="200" t="str">
        <f>"Цена от "&amp;MIN(F57:F66)&amp;" до "&amp;MAX(F57:F66)</f>
        <v>Цена от 1800 до 47520</v>
      </c>
      <c r="G56" s="503"/>
      <c r="H56" s="503"/>
      <c r="I56" s="503"/>
      <c r="J56" s="504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98">
        <v>6048</v>
      </c>
      <c r="G57" s="376"/>
      <c r="H57" s="376"/>
      <c r="I57" s="376"/>
      <c r="J57" s="377"/>
    </row>
    <row r="58" spans="1:10" ht="36" customHeight="1" x14ac:dyDescent="0.25">
      <c r="A58" s="7"/>
      <c r="B58" s="52" t="s">
        <v>212</v>
      </c>
      <c r="C58" s="96"/>
      <c r="D58" s="96"/>
      <c r="E58" s="97"/>
      <c r="F58" s="195">
        <v>2160</v>
      </c>
      <c r="G58" s="257"/>
      <c r="H58" s="257"/>
      <c r="I58" s="257"/>
      <c r="J58" s="258"/>
    </row>
    <row r="59" spans="1:10" ht="36" customHeight="1" x14ac:dyDescent="0.25">
      <c r="A59" s="7"/>
      <c r="B59" s="52" t="s">
        <v>145</v>
      </c>
      <c r="C59" s="96"/>
      <c r="D59" s="96"/>
      <c r="E59" s="97"/>
      <c r="F59" s="195">
        <v>47520</v>
      </c>
      <c r="G59" s="257"/>
      <c r="H59" s="257"/>
      <c r="I59" s="257"/>
      <c r="J59" s="258"/>
    </row>
    <row r="60" spans="1:10" ht="36" customHeight="1" x14ac:dyDescent="0.25">
      <c r="A60" s="7"/>
      <c r="B60" s="52" t="s">
        <v>146</v>
      </c>
      <c r="C60" s="96"/>
      <c r="D60" s="96"/>
      <c r="E60" s="97"/>
      <c r="F60" s="195">
        <v>9360</v>
      </c>
      <c r="G60" s="257"/>
      <c r="H60" s="257"/>
      <c r="I60" s="257"/>
      <c r="J60" s="258"/>
    </row>
    <row r="61" spans="1:10" ht="36" customHeight="1" x14ac:dyDescent="0.25">
      <c r="A61" s="7"/>
      <c r="B61" s="52" t="s">
        <v>147</v>
      </c>
      <c r="C61" s="96"/>
      <c r="D61" s="96"/>
      <c r="E61" s="97"/>
      <c r="F61" s="195">
        <v>31680</v>
      </c>
      <c r="G61" s="257"/>
      <c r="H61" s="257"/>
      <c r="I61" s="257"/>
      <c r="J61" s="258"/>
    </row>
    <row r="62" spans="1:10" ht="36" customHeight="1" x14ac:dyDescent="0.25">
      <c r="A62" s="7"/>
      <c r="B62" s="52" t="s">
        <v>148</v>
      </c>
      <c r="C62" s="96"/>
      <c r="D62" s="96"/>
      <c r="E62" s="97"/>
      <c r="F62" s="195">
        <v>1800</v>
      </c>
      <c r="G62" s="257"/>
      <c r="H62" s="257"/>
      <c r="I62" s="257"/>
      <c r="J62" s="258"/>
    </row>
    <row r="63" spans="1:10" ht="36" customHeight="1" x14ac:dyDescent="0.25">
      <c r="A63" s="7"/>
      <c r="B63" s="52" t="s">
        <v>149</v>
      </c>
      <c r="C63" s="96"/>
      <c r="D63" s="96"/>
      <c r="E63" s="97"/>
      <c r="F63" s="195">
        <v>1800</v>
      </c>
      <c r="G63" s="257"/>
      <c r="H63" s="257"/>
      <c r="I63" s="257"/>
      <c r="J63" s="258"/>
    </row>
    <row r="64" spans="1:10" ht="36" customHeight="1" x14ac:dyDescent="0.25">
      <c r="A64" s="7"/>
      <c r="B64" s="52" t="s">
        <v>150</v>
      </c>
      <c r="C64" s="96"/>
      <c r="D64" s="96"/>
      <c r="E64" s="97"/>
      <c r="F64" s="195">
        <v>3600</v>
      </c>
      <c r="G64" s="257"/>
      <c r="H64" s="257"/>
      <c r="I64" s="257"/>
      <c r="J64" s="258"/>
    </row>
    <row r="65" spans="1:10" ht="36" customHeight="1" x14ac:dyDescent="0.25">
      <c r="A65" s="7"/>
      <c r="B65" s="52" t="s">
        <v>151</v>
      </c>
      <c r="C65" s="96"/>
      <c r="D65" s="96"/>
      <c r="E65" s="97"/>
      <c r="F65" s="195">
        <v>5400</v>
      </c>
      <c r="G65" s="257"/>
      <c r="H65" s="257"/>
      <c r="I65" s="257"/>
      <c r="J65" s="258"/>
    </row>
    <row r="66" spans="1:10" ht="36" customHeight="1" thickBot="1" x14ac:dyDescent="0.3">
      <c r="A66" s="7"/>
      <c r="B66" s="370" t="s">
        <v>152</v>
      </c>
      <c r="C66" s="371"/>
      <c r="D66" s="371"/>
      <c r="E66" s="372"/>
      <c r="F66" s="201">
        <v>26640</v>
      </c>
      <c r="G66" s="505"/>
      <c r="H66" s="505"/>
      <c r="I66" s="505"/>
      <c r="J66" s="506"/>
    </row>
    <row r="67" spans="1:10" ht="54" customHeight="1" thickBot="1" x14ac:dyDescent="0.3">
      <c r="A67" s="7"/>
      <c r="B67" s="87" t="s">
        <v>213</v>
      </c>
      <c r="C67" s="88"/>
      <c r="D67" s="88"/>
      <c r="E67" s="89"/>
      <c r="F67" s="206" t="str">
        <f>"Цена от "&amp;MIN(F69,F73:J74,H107,F75:J86)&amp;" до "&amp;MAX(F69,F73:J74,H107,F75:J86)</f>
        <v>Цена от 3240 до 123840</v>
      </c>
      <c r="G67" s="507"/>
      <c r="H67" s="507"/>
      <c r="I67" s="507"/>
      <c r="J67" s="508"/>
    </row>
    <row r="68" spans="1:10" ht="24" customHeight="1" thickBot="1" x14ac:dyDescent="0.3">
      <c r="A68" s="7"/>
      <c r="B68" s="27"/>
      <c r="C68" s="28"/>
      <c r="D68" s="28"/>
      <c r="E68" s="29"/>
      <c r="F68" s="187"/>
      <c r="G68" s="249"/>
      <c r="H68" s="249"/>
      <c r="I68" s="249"/>
      <c r="J68" s="250"/>
    </row>
    <row r="69" spans="1:10" ht="36" customHeight="1" x14ac:dyDescent="0.25">
      <c r="A69" s="7"/>
      <c r="B69" s="30" t="s">
        <v>154</v>
      </c>
      <c r="C69" s="176"/>
      <c r="D69" s="176"/>
      <c r="E69" s="177"/>
      <c r="F69" s="192">
        <v>25200</v>
      </c>
      <c r="G69" s="466"/>
      <c r="H69" s="466"/>
      <c r="I69" s="466"/>
      <c r="J69" s="467"/>
    </row>
    <row r="70" spans="1:10" ht="36" customHeight="1" thickBot="1" x14ac:dyDescent="0.3">
      <c r="A70" s="7"/>
      <c r="B70" s="215" t="s">
        <v>155</v>
      </c>
      <c r="C70" s="216"/>
      <c r="D70" s="216"/>
      <c r="E70" s="217"/>
      <c r="F70" s="194">
        <v>2520</v>
      </c>
      <c r="G70" s="385"/>
      <c r="H70" s="385"/>
      <c r="I70" s="385"/>
      <c r="J70" s="386"/>
    </row>
    <row r="71" spans="1:10" ht="36" customHeight="1" thickBot="1" x14ac:dyDescent="0.3">
      <c r="A71" s="7"/>
      <c r="B71" s="215" t="s">
        <v>156</v>
      </c>
      <c r="C71" s="216"/>
      <c r="D71" s="216"/>
      <c r="E71" s="217"/>
      <c r="F71" s="194">
        <v>6300</v>
      </c>
      <c r="G71" s="385"/>
      <c r="H71" s="385"/>
      <c r="I71" s="385"/>
      <c r="J71" s="386"/>
    </row>
    <row r="72" spans="1:10" ht="24" customHeight="1" thickBot="1" x14ac:dyDescent="0.3">
      <c r="A72" s="7"/>
      <c r="B72" s="27"/>
      <c r="C72" s="28"/>
      <c r="D72" s="28"/>
      <c r="E72" s="29"/>
      <c r="F72" s="187"/>
      <c r="G72" s="249"/>
      <c r="H72" s="249"/>
      <c r="I72" s="249"/>
      <c r="J72" s="250"/>
    </row>
    <row r="73" spans="1:10" ht="36" customHeight="1" x14ac:dyDescent="0.25">
      <c r="A73" s="7" t="s">
        <v>111</v>
      </c>
      <c r="B73" s="30" t="s">
        <v>157</v>
      </c>
      <c r="C73" s="176"/>
      <c r="D73" s="176"/>
      <c r="E73" s="177"/>
      <c r="F73" s="192">
        <v>23040</v>
      </c>
      <c r="G73" s="466"/>
      <c r="H73" s="466"/>
      <c r="I73" s="466"/>
      <c r="J73" s="467"/>
    </row>
    <row r="74" spans="1:10" ht="36" customHeight="1" x14ac:dyDescent="0.25">
      <c r="A74" s="7" t="s">
        <v>111</v>
      </c>
      <c r="B74" s="52" t="s">
        <v>158</v>
      </c>
      <c r="C74" s="96"/>
      <c r="D74" s="96"/>
      <c r="E74" s="97"/>
      <c r="F74" s="195">
        <v>31500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52" t="s">
        <v>159</v>
      </c>
      <c r="C75" s="96"/>
      <c r="D75" s="96"/>
      <c r="E75" s="97"/>
      <c r="F75" s="195">
        <v>31500</v>
      </c>
      <c r="G75" s="257"/>
      <c r="H75" s="257"/>
      <c r="I75" s="257"/>
      <c r="J75" s="258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95">
        <v>31680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95">
        <v>38016</v>
      </c>
      <c r="G77" s="257"/>
      <c r="H77" s="257"/>
      <c r="I77" s="257"/>
      <c r="J77" s="258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95">
        <v>31500</v>
      </c>
      <c r="G78" s="257"/>
      <c r="H78" s="257"/>
      <c r="I78" s="257"/>
      <c r="J78" s="258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95">
        <v>31500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95">
        <v>31500</v>
      </c>
      <c r="G80" s="257"/>
      <c r="H80" s="257"/>
      <c r="I80" s="257"/>
      <c r="J80" s="258"/>
    </row>
    <row r="81" spans="1:10" ht="36" customHeight="1" x14ac:dyDescent="0.25">
      <c r="A81" s="7"/>
      <c r="B81" s="78" t="s">
        <v>165</v>
      </c>
      <c r="C81" s="79"/>
      <c r="D81" s="79"/>
      <c r="E81" s="36"/>
      <c r="F81" s="195">
        <v>31320</v>
      </c>
      <c r="G81" s="257"/>
      <c r="H81" s="257"/>
      <c r="I81" s="257"/>
      <c r="J81" s="258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95">
        <v>3240</v>
      </c>
      <c r="G82" s="257"/>
      <c r="H82" s="257"/>
      <c r="I82" s="257"/>
      <c r="J82" s="258"/>
    </row>
    <row r="83" spans="1:10" ht="36" customHeight="1" x14ac:dyDescent="0.25">
      <c r="A83" s="7"/>
      <c r="B83" s="52" t="s">
        <v>167</v>
      </c>
      <c r="C83" s="96"/>
      <c r="D83" s="96"/>
      <c r="E83" s="97"/>
      <c r="F83" s="195">
        <v>25920</v>
      </c>
      <c r="G83" s="257"/>
      <c r="H83" s="257"/>
      <c r="I83" s="257"/>
      <c r="J83" s="258"/>
    </row>
    <row r="84" spans="1:10" ht="36" customHeight="1" x14ac:dyDescent="0.25">
      <c r="B84" s="52" t="s">
        <v>168</v>
      </c>
      <c r="C84" s="96"/>
      <c r="D84" s="96"/>
      <c r="E84" s="97"/>
      <c r="F84" s="195">
        <v>20880</v>
      </c>
      <c r="G84" s="257"/>
      <c r="H84" s="257"/>
      <c r="I84" s="257"/>
      <c r="J84" s="258"/>
    </row>
    <row r="85" spans="1:10" ht="36" customHeight="1" x14ac:dyDescent="0.25">
      <c r="A85" s="7" t="s">
        <v>111</v>
      </c>
      <c r="B85" s="52" t="s">
        <v>169</v>
      </c>
      <c r="C85" s="96"/>
      <c r="D85" s="96"/>
      <c r="E85" s="97"/>
      <c r="F85" s="195">
        <v>123840</v>
      </c>
      <c r="G85" s="257"/>
      <c r="H85" s="257"/>
      <c r="I85" s="257"/>
      <c r="J85" s="258"/>
    </row>
    <row r="86" spans="1:10" ht="36" customHeight="1" x14ac:dyDescent="0.25">
      <c r="A86" s="7" t="s">
        <v>111</v>
      </c>
      <c r="B86" s="52" t="s">
        <v>170</v>
      </c>
      <c r="C86" s="96"/>
      <c r="D86" s="96"/>
      <c r="E86" s="97"/>
      <c r="F86" s="195">
        <v>38160</v>
      </c>
      <c r="G86" s="257"/>
      <c r="H86" s="257"/>
      <c r="I86" s="257"/>
      <c r="J86" s="258"/>
    </row>
    <row r="87" spans="1:10" ht="37.5" customHeight="1" x14ac:dyDescent="0.25">
      <c r="A87" s="7"/>
      <c r="B87" s="76" t="s">
        <v>171</v>
      </c>
      <c r="C87" s="77"/>
      <c r="D87" s="77"/>
      <c r="E87" s="54"/>
      <c r="F87" s="195">
        <v>6048</v>
      </c>
      <c r="G87" s="257"/>
      <c r="H87" s="257"/>
      <c r="I87" s="257"/>
      <c r="J87" s="258"/>
    </row>
    <row r="88" spans="1:10" ht="36" customHeight="1" x14ac:dyDescent="0.25">
      <c r="A88" s="7"/>
      <c r="B88" s="76" t="s">
        <v>172</v>
      </c>
      <c r="C88" s="77"/>
      <c r="D88" s="77"/>
      <c r="E88" s="54"/>
      <c r="F88" s="195">
        <v>72000</v>
      </c>
      <c r="G88" s="257"/>
      <c r="H88" s="257"/>
      <c r="I88" s="257"/>
      <c r="J88" s="258"/>
    </row>
    <row r="89" spans="1:10" ht="36" customHeight="1" x14ac:dyDescent="0.25">
      <c r="A89" s="7"/>
      <c r="B89" s="76" t="s">
        <v>173</v>
      </c>
      <c r="C89" s="77"/>
      <c r="D89" s="77"/>
      <c r="E89" s="53"/>
      <c r="F89" s="195">
        <v>27000</v>
      </c>
      <c r="G89" s="257"/>
      <c r="H89" s="257"/>
      <c r="I89" s="257"/>
      <c r="J89" s="258"/>
    </row>
    <row r="90" spans="1:10" ht="36" customHeight="1" x14ac:dyDescent="0.25">
      <c r="A90" s="7" t="s">
        <v>113</v>
      </c>
      <c r="B90" s="52" t="s">
        <v>174</v>
      </c>
      <c r="C90" s="96"/>
      <c r="D90" s="96"/>
      <c r="E90" s="97"/>
      <c r="F90" s="195">
        <v>32400</v>
      </c>
      <c r="G90" s="257"/>
      <c r="H90" s="257"/>
      <c r="I90" s="257"/>
      <c r="J90" s="258"/>
    </row>
    <row r="91" spans="1:10" ht="36" customHeight="1" x14ac:dyDescent="0.25">
      <c r="A91" s="7" t="s">
        <v>113</v>
      </c>
      <c r="B91" s="52" t="s">
        <v>175</v>
      </c>
      <c r="C91" s="96"/>
      <c r="D91" s="96"/>
      <c r="E91" s="97"/>
      <c r="F91" s="195">
        <v>44640</v>
      </c>
      <c r="G91" s="257"/>
      <c r="H91" s="257"/>
      <c r="I91" s="257"/>
      <c r="J91" s="258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95">
        <v>44640</v>
      </c>
      <c r="G92" s="257"/>
      <c r="H92" s="257"/>
      <c r="I92" s="257"/>
      <c r="J92" s="258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95">
        <v>44640</v>
      </c>
      <c r="G93" s="257"/>
      <c r="H93" s="257"/>
      <c r="I93" s="257"/>
      <c r="J93" s="258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95">
        <v>53568</v>
      </c>
      <c r="G94" s="257"/>
      <c r="H94" s="257"/>
      <c r="I94" s="257"/>
      <c r="J94" s="258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95">
        <v>44640</v>
      </c>
      <c r="G95" s="257"/>
      <c r="H95" s="257"/>
      <c r="I95" s="257"/>
      <c r="J95" s="258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95">
        <v>44640</v>
      </c>
      <c r="G96" s="257"/>
      <c r="H96" s="257"/>
      <c r="I96" s="257"/>
      <c r="J96" s="258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95">
        <v>44640</v>
      </c>
      <c r="G97" s="257"/>
      <c r="H97" s="257"/>
      <c r="I97" s="257"/>
      <c r="J97" s="258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95">
        <v>5040</v>
      </c>
      <c r="G98" s="257"/>
      <c r="H98" s="257"/>
      <c r="I98" s="257"/>
      <c r="J98" s="258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95">
        <v>173520</v>
      </c>
      <c r="G99" s="257"/>
      <c r="H99" s="257"/>
      <c r="I99" s="257"/>
      <c r="J99" s="258"/>
    </row>
    <row r="100" spans="1:10" ht="36" customHeight="1" thickBot="1" x14ac:dyDescent="0.3">
      <c r="A100" s="7" t="s">
        <v>113</v>
      </c>
      <c r="B100" s="215" t="s">
        <v>184</v>
      </c>
      <c r="C100" s="216"/>
      <c r="D100" s="216"/>
      <c r="E100" s="217"/>
      <c r="F100" s="194">
        <v>54000</v>
      </c>
      <c r="G100" s="385"/>
      <c r="H100" s="385"/>
      <c r="I100" s="385"/>
      <c r="J100" s="386"/>
    </row>
    <row r="101" spans="1:10" ht="36" customHeight="1" thickBot="1" x14ac:dyDescent="0.3">
      <c r="A101" s="7"/>
      <c r="B101" s="221" t="s">
        <v>185</v>
      </c>
      <c r="C101" s="222"/>
      <c r="D101" s="222"/>
      <c r="E101" s="223"/>
      <c r="F101" s="218"/>
      <c r="G101" s="219"/>
      <c r="H101" s="219"/>
      <c r="I101" s="219"/>
      <c r="J101" s="220"/>
    </row>
    <row r="102" spans="1:10" ht="22.5" customHeight="1" thickBot="1" x14ac:dyDescent="0.3">
      <c r="A102" s="7" t="s">
        <v>111</v>
      </c>
      <c r="B102" s="171" t="s">
        <v>186</v>
      </c>
      <c r="C102" s="172"/>
      <c r="D102" s="172"/>
      <c r="E102" s="172"/>
      <c r="F102" s="172"/>
      <c r="G102" s="172"/>
      <c r="H102" s="172"/>
      <c r="I102" s="172"/>
      <c r="J102" s="173"/>
    </row>
    <row r="103" spans="1:10" ht="36" customHeight="1" x14ac:dyDescent="0.25">
      <c r="A103" s="7"/>
      <c r="B103" s="34" t="s">
        <v>187</v>
      </c>
      <c r="C103" s="174"/>
      <c r="D103" s="174"/>
      <c r="E103" s="175"/>
      <c r="F103" s="80">
        <v>60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188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189</v>
      </c>
      <c r="C105" s="77"/>
      <c r="D105" s="77"/>
      <c r="E105" s="54"/>
      <c r="F105" s="67">
        <v>120</v>
      </c>
      <c r="G105" s="68"/>
      <c r="H105" s="68"/>
      <c r="I105" s="68"/>
      <c r="J105" s="69"/>
    </row>
    <row r="106" spans="1:10" ht="36" customHeight="1" thickBot="1" x14ac:dyDescent="0.3">
      <c r="A106" s="7"/>
      <c r="B106" s="18" t="s">
        <v>190</v>
      </c>
      <c r="C106" s="19"/>
      <c r="D106" s="19"/>
      <c r="E106" s="20"/>
      <c r="F106" s="218"/>
      <c r="G106" s="219"/>
      <c r="H106" s="219"/>
      <c r="I106" s="219"/>
      <c r="J106" s="220"/>
    </row>
    <row r="107" spans="1:10" ht="36" customHeight="1" x14ac:dyDescent="0.25">
      <c r="A107" s="7" t="s">
        <v>111</v>
      </c>
      <c r="B107" s="52" t="s">
        <v>191</v>
      </c>
      <c r="C107" s="96"/>
      <c r="D107" s="96"/>
      <c r="E107" s="97"/>
      <c r="F107" s="224">
        <f>H107*1.2</f>
        <v>14688</v>
      </c>
      <c r="G107" s="225">
        <f>H107*1.1</f>
        <v>13464.000000000002</v>
      </c>
      <c r="H107" s="225">
        <v>12240</v>
      </c>
      <c r="I107" s="225">
        <f>H107*0.75</f>
        <v>9180</v>
      </c>
      <c r="J107" s="226">
        <f>H107*0.5</f>
        <v>6120</v>
      </c>
    </row>
    <row r="108" spans="1:10" ht="36" customHeight="1" x14ac:dyDescent="0.25">
      <c r="A108" s="7" t="s">
        <v>111</v>
      </c>
      <c r="B108" s="52" t="s">
        <v>192</v>
      </c>
      <c r="C108" s="96"/>
      <c r="D108" s="96"/>
      <c r="E108" s="97"/>
      <c r="F108" s="195">
        <v>12240</v>
      </c>
      <c r="G108" s="257"/>
      <c r="H108" s="257"/>
      <c r="I108" s="257"/>
      <c r="J108" s="258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195">
        <v>40320</v>
      </c>
      <c r="G109" s="257"/>
      <c r="H109" s="257"/>
      <c r="I109" s="257"/>
      <c r="J109" s="258"/>
    </row>
    <row r="110" spans="1:10" ht="36" customHeight="1" x14ac:dyDescent="0.25">
      <c r="A110" s="7" t="s">
        <v>113</v>
      </c>
      <c r="B110" s="52" t="s">
        <v>194</v>
      </c>
      <c r="C110" s="96"/>
      <c r="D110" s="96"/>
      <c r="E110" s="97"/>
      <c r="F110" s="224">
        <f>H110*1.2</f>
        <v>20736</v>
      </c>
      <c r="G110" s="225">
        <f>H110*1.1</f>
        <v>19008</v>
      </c>
      <c r="H110" s="225">
        <v>17280</v>
      </c>
      <c r="I110" s="225">
        <f>H110*0.75</f>
        <v>12960</v>
      </c>
      <c r="J110" s="226">
        <f>H110*0.5</f>
        <v>8640</v>
      </c>
    </row>
    <row r="111" spans="1:10" ht="36" customHeight="1" x14ac:dyDescent="0.25">
      <c r="A111" s="7" t="s">
        <v>113</v>
      </c>
      <c r="B111" s="52" t="s">
        <v>195</v>
      </c>
      <c r="C111" s="96"/>
      <c r="D111" s="96"/>
      <c r="E111" s="97"/>
      <c r="F111" s="195">
        <v>17280</v>
      </c>
      <c r="G111" s="257"/>
      <c r="H111" s="257"/>
      <c r="I111" s="257"/>
      <c r="J111" s="258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195">
        <v>56880</v>
      </c>
      <c r="G112" s="257"/>
      <c r="H112" s="257"/>
      <c r="I112" s="257"/>
      <c r="J112" s="258"/>
    </row>
    <row r="113" spans="1:10" ht="36" customHeight="1" thickBot="1" x14ac:dyDescent="0.3">
      <c r="A113" s="7"/>
      <c r="B113" s="76" t="s">
        <v>197</v>
      </c>
      <c r="C113" s="77"/>
      <c r="D113" s="77"/>
      <c r="E113" s="54"/>
      <c r="F113" s="195">
        <v>12240</v>
      </c>
      <c r="G113" s="257"/>
      <c r="H113" s="257"/>
      <c r="I113" s="257"/>
      <c r="J113" s="258"/>
    </row>
    <row r="114" spans="1:10" ht="54" customHeight="1" thickBot="1" x14ac:dyDescent="0.3">
      <c r="A114" s="7"/>
      <c r="B114" s="18" t="s">
        <v>198</v>
      </c>
      <c r="C114" s="19"/>
      <c r="D114" s="19"/>
      <c r="E114" s="20"/>
      <c r="F114" s="211"/>
      <c r="G114" s="306"/>
      <c r="H114" s="306"/>
      <c r="I114" s="306"/>
      <c r="J114" s="307"/>
    </row>
    <row r="115" spans="1:10" ht="36" customHeight="1" x14ac:dyDescent="0.25">
      <c r="A115" s="7"/>
      <c r="B115" s="52" t="s">
        <v>199</v>
      </c>
      <c r="C115" s="96"/>
      <c r="D115" s="96"/>
      <c r="E115" s="97"/>
      <c r="F115" s="195">
        <v>5040</v>
      </c>
      <c r="G115" s="257"/>
      <c r="H115" s="257"/>
      <c r="I115" s="257"/>
      <c r="J115" s="258"/>
    </row>
    <row r="116" spans="1:10" ht="36" customHeight="1" x14ac:dyDescent="0.25">
      <c r="A116" s="7"/>
      <c r="B116" s="52" t="s">
        <v>200</v>
      </c>
      <c r="C116" s="96"/>
      <c r="D116" s="96"/>
      <c r="E116" s="97"/>
      <c r="F116" s="195">
        <v>10080</v>
      </c>
      <c r="G116" s="257"/>
      <c r="H116" s="257"/>
      <c r="I116" s="257"/>
      <c r="J116" s="258"/>
    </row>
    <row r="117" spans="1:10" ht="36" customHeight="1" x14ac:dyDescent="0.25">
      <c r="A117" s="7"/>
      <c r="B117" s="52" t="s">
        <v>201</v>
      </c>
      <c r="C117" s="96"/>
      <c r="D117" s="96"/>
      <c r="E117" s="97"/>
      <c r="F117" s="195">
        <v>12600</v>
      </c>
      <c r="G117" s="257"/>
      <c r="H117" s="257"/>
      <c r="I117" s="257"/>
      <c r="J117" s="258"/>
    </row>
    <row r="118" spans="1:10" ht="36" customHeight="1" x14ac:dyDescent="0.25">
      <c r="A118" s="7"/>
      <c r="B118" s="52" t="s">
        <v>202</v>
      </c>
      <c r="C118" s="96"/>
      <c r="D118" s="96"/>
      <c r="E118" s="97"/>
      <c r="F118" s="195">
        <v>360</v>
      </c>
      <c r="G118" s="257"/>
      <c r="H118" s="257"/>
      <c r="I118" s="257"/>
      <c r="J118" s="258"/>
    </row>
    <row r="119" spans="1:10" ht="36" customHeight="1" x14ac:dyDescent="0.25">
      <c r="A119" s="7"/>
      <c r="B119" s="52" t="s">
        <v>203</v>
      </c>
      <c r="C119" s="96"/>
      <c r="D119" s="96"/>
      <c r="E119" s="97"/>
      <c r="F119" s="195">
        <v>7560</v>
      </c>
      <c r="G119" s="257"/>
      <c r="H119" s="257"/>
      <c r="I119" s="257"/>
      <c r="J119" s="258"/>
    </row>
    <row r="120" spans="1:10" ht="36" customHeight="1" x14ac:dyDescent="0.25">
      <c r="A120" s="7"/>
      <c r="B120" s="52" t="s">
        <v>204</v>
      </c>
      <c r="C120" s="96"/>
      <c r="D120" s="96"/>
      <c r="E120" s="97"/>
      <c r="F120" s="195">
        <v>15120</v>
      </c>
      <c r="G120" s="257"/>
      <c r="H120" s="257"/>
      <c r="I120" s="257"/>
      <c r="J120" s="258"/>
    </row>
    <row r="121" spans="1:10" ht="36" customHeight="1" x14ac:dyDescent="0.25">
      <c r="A121" s="7"/>
      <c r="B121" s="52" t="s">
        <v>205</v>
      </c>
      <c r="C121" s="96"/>
      <c r="D121" s="96"/>
      <c r="E121" s="97"/>
      <c r="F121" s="195">
        <v>18720</v>
      </c>
      <c r="G121" s="257"/>
      <c r="H121" s="257"/>
      <c r="I121" s="257"/>
      <c r="J121" s="258"/>
    </row>
    <row r="122" spans="1:10" ht="36" customHeight="1" thickBot="1" x14ac:dyDescent="0.3">
      <c r="A122" s="7"/>
      <c r="B122" s="215" t="s">
        <v>206</v>
      </c>
      <c r="C122" s="216"/>
      <c r="D122" s="216"/>
      <c r="E122" s="217"/>
      <c r="F122" s="194">
        <v>720</v>
      </c>
      <c r="G122" s="385"/>
      <c r="H122" s="385"/>
      <c r="I122" s="385"/>
      <c r="J122" s="386"/>
    </row>
    <row r="123" spans="1:10" ht="36" customHeight="1" x14ac:dyDescent="0.25">
      <c r="A123" s="7"/>
      <c r="B123" s="251" t="s">
        <v>186</v>
      </c>
      <c r="C123" s="252"/>
      <c r="D123" s="252"/>
      <c r="E123" s="252"/>
      <c r="F123" s="252"/>
      <c r="G123" s="252"/>
      <c r="H123" s="252"/>
      <c r="I123" s="252"/>
      <c r="J123" s="253"/>
    </row>
    <row r="124" spans="1:10" ht="36" customHeight="1" thickBot="1" x14ac:dyDescent="0.3">
      <c r="A124" s="7"/>
      <c r="B124" s="318" t="s">
        <v>207</v>
      </c>
      <c r="C124" s="318"/>
      <c r="D124" s="318"/>
      <c r="E124" s="318"/>
      <c r="F124" s="263">
        <v>90</v>
      </c>
      <c r="G124" s="263"/>
      <c r="H124" s="263"/>
      <c r="I124" s="263"/>
      <c r="J124" s="264"/>
    </row>
    <row r="125" spans="1:10" ht="24" thickBot="1" x14ac:dyDescent="0.3">
      <c r="A125" s="7"/>
      <c r="B125" s="27"/>
      <c r="C125" s="38"/>
      <c r="D125" s="38"/>
      <c r="E125" s="39"/>
      <c r="F125" s="40"/>
      <c r="G125" s="41"/>
      <c r="H125" s="41"/>
      <c r="I125" s="41"/>
      <c r="J125" s="42"/>
    </row>
    <row r="126" spans="1:10" ht="21" customHeight="1" x14ac:dyDescent="0.25">
      <c r="A126" s="7"/>
      <c r="B126" s="127"/>
      <c r="C126" s="128"/>
      <c r="D126" s="128"/>
      <c r="E126" s="128"/>
      <c r="F126" s="129"/>
      <c r="G126" s="129"/>
      <c r="H126" s="129"/>
      <c r="I126" s="129"/>
      <c r="J126" s="129"/>
    </row>
    <row r="127" spans="1:10" ht="56.25" customHeight="1" x14ac:dyDescent="0.25">
      <c r="A127" s="7"/>
      <c r="B127" s="130" t="s">
        <v>243</v>
      </c>
      <c r="C127" s="130"/>
      <c r="D127" s="130"/>
      <c r="E127" s="130"/>
      <c r="F127" s="130"/>
      <c r="G127" s="130"/>
      <c r="H127" s="130"/>
      <c r="I127" s="130"/>
      <c r="J127" s="130"/>
    </row>
    <row r="128" spans="1:10" ht="41.25" customHeight="1" x14ac:dyDescent="0.25">
      <c r="A128" s="7"/>
      <c r="B128" s="130" t="s">
        <v>209</v>
      </c>
      <c r="C128" s="130"/>
      <c r="D128" s="130"/>
      <c r="E128" s="130"/>
      <c r="F128" s="130"/>
      <c r="G128" s="130"/>
      <c r="H128" s="130"/>
      <c r="I128" s="130"/>
      <c r="J128" s="130"/>
    </row>
    <row r="129" spans="1:10" ht="21" x14ac:dyDescent="0.25">
      <c r="A129" s="7" t="s">
        <v>113</v>
      </c>
      <c r="B129" s="132" t="s">
        <v>247</v>
      </c>
      <c r="C129" s="132"/>
      <c r="D129" s="132"/>
      <c r="E129" s="132"/>
      <c r="F129" s="132"/>
      <c r="G129" s="132"/>
      <c r="H129" s="132"/>
      <c r="I129" s="132"/>
      <c r="J129" s="132"/>
    </row>
    <row r="130" spans="1:10" ht="42" customHeight="1" x14ac:dyDescent="0.25">
      <c r="A130" s="7"/>
      <c r="B130" s="134" t="s">
        <v>211</v>
      </c>
      <c r="C130" s="134"/>
      <c r="D130" s="134"/>
      <c r="E130" s="134"/>
      <c r="F130" s="134"/>
      <c r="G130" s="134"/>
      <c r="H130" s="134"/>
      <c r="I130" s="134"/>
      <c r="J130" s="134"/>
    </row>
    <row r="131" spans="1:10" ht="21" x14ac:dyDescent="0.25">
      <c r="A131" s="7"/>
    </row>
  </sheetData>
  <sheetProtection selectLockedCells="1" selectUnlockedCells="1"/>
  <mergeCells count="240">
    <mergeCell ref="B128:J128"/>
    <mergeCell ref="B129:J129"/>
    <mergeCell ref="B130:J130"/>
    <mergeCell ref="B123:J123"/>
    <mergeCell ref="B124:E124"/>
    <mergeCell ref="F124:J124"/>
    <mergeCell ref="B125:E125"/>
    <mergeCell ref="F125:J125"/>
    <mergeCell ref="B127:J127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F101:J101"/>
    <mergeCell ref="B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e">
        <f>"Цена от "&amp;MIN(F42:F52)&amp;" до "&amp;MAX(F42:F52)</f>
        <v>#REF!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374</v>
      </c>
      <c r="C43" s="77"/>
      <c r="D43" s="77"/>
      <c r="E43" s="54"/>
      <c r="F43" s="67" t="e">
        <v>#REF!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54" customHeight="1" thickBot="1" x14ac:dyDescent="0.3">
      <c r="A53" s="7"/>
      <c r="B53" s="203" t="s">
        <v>213</v>
      </c>
      <c r="C53" s="204"/>
      <c r="D53" s="204"/>
      <c r="E53" s="205"/>
      <c r="F53" s="218" t="str">
        <f>"Цена от "&amp;MIN(F55,F59:J60,H93,F61:J72)&amp;" до "&amp;MAX(F55,F59:J60,H93,F61:J72)</f>
        <v>Цена от 3312 до 58410</v>
      </c>
      <c r="G53" s="219"/>
      <c r="H53" s="219"/>
      <c r="I53" s="219"/>
      <c r="J53" s="220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21024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93">
        <v>2102.3999999999996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93">
        <v>5256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157</v>
      </c>
      <c r="C59" s="79"/>
      <c r="D59" s="79"/>
      <c r="E59" s="36"/>
      <c r="F59" s="80">
        <v>35820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158</v>
      </c>
      <c r="C60" s="96"/>
      <c r="D60" s="96"/>
      <c r="E60" s="97"/>
      <c r="F60" s="67">
        <v>35820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159</v>
      </c>
      <c r="C61" s="77"/>
      <c r="D61" s="77"/>
      <c r="E61" s="54"/>
      <c r="F61" s="67">
        <v>33120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160</v>
      </c>
      <c r="C62" s="77"/>
      <c r="D62" s="77"/>
      <c r="E62" s="54"/>
      <c r="F62" s="67">
        <v>43200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51840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23004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19854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35820</v>
      </c>
      <c r="G66" s="68"/>
      <c r="H66" s="68"/>
      <c r="I66" s="68"/>
      <c r="J66" s="69"/>
    </row>
    <row r="67" spans="1:10" ht="36" customHeight="1" x14ac:dyDescent="0.25">
      <c r="A67" s="7"/>
      <c r="B67" s="78" t="s">
        <v>165</v>
      </c>
      <c r="C67" s="79"/>
      <c r="D67" s="79"/>
      <c r="E67" s="36"/>
      <c r="F67" s="67">
        <v>32400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166</v>
      </c>
      <c r="C68" s="79"/>
      <c r="D68" s="79"/>
      <c r="E68" s="36"/>
      <c r="F68" s="67">
        <v>3312</v>
      </c>
      <c r="G68" s="68"/>
      <c r="H68" s="68"/>
      <c r="I68" s="68"/>
      <c r="J68" s="69"/>
    </row>
    <row r="69" spans="1:10" ht="36" customHeight="1" x14ac:dyDescent="0.25">
      <c r="A69" s="7"/>
      <c r="B69" s="52" t="s">
        <v>167</v>
      </c>
      <c r="C69" s="96"/>
      <c r="D69" s="96"/>
      <c r="E69" s="97"/>
      <c r="F69" s="67">
        <v>11700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168</v>
      </c>
      <c r="C70" s="96"/>
      <c r="D70" s="96"/>
      <c r="E70" s="97"/>
      <c r="F70" s="67">
        <v>10080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169</v>
      </c>
      <c r="C71" s="96"/>
      <c r="D71" s="96"/>
      <c r="E71" s="97"/>
      <c r="F71" s="67">
        <v>58410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170</v>
      </c>
      <c r="C72" s="77"/>
      <c r="D72" s="77"/>
      <c r="E72" s="54"/>
      <c r="F72" s="67">
        <v>33084</v>
      </c>
      <c r="G72" s="68"/>
      <c r="H72" s="68"/>
      <c r="I72" s="68"/>
      <c r="J72" s="69"/>
    </row>
    <row r="73" spans="1:10" ht="37.5" customHeight="1" x14ac:dyDescent="0.25">
      <c r="A73" s="7"/>
      <c r="B73" s="76" t="s">
        <v>171</v>
      </c>
      <c r="C73" s="77"/>
      <c r="D73" s="77"/>
      <c r="E73" s="54"/>
      <c r="F73" s="67">
        <v>5148</v>
      </c>
      <c r="G73" s="68"/>
      <c r="H73" s="68"/>
      <c r="I73" s="68"/>
      <c r="J73" s="69"/>
    </row>
    <row r="74" spans="1:10" ht="36" customHeight="1" x14ac:dyDescent="0.25">
      <c r="A74" s="7"/>
      <c r="B74" s="76" t="s">
        <v>172</v>
      </c>
      <c r="C74" s="77"/>
      <c r="D74" s="77"/>
      <c r="E74" s="54"/>
      <c r="F74" s="67">
        <v>33030</v>
      </c>
      <c r="G74" s="68"/>
      <c r="H74" s="68"/>
      <c r="I74" s="68"/>
      <c r="J74" s="69"/>
    </row>
    <row r="75" spans="1:10" ht="36" customHeight="1" x14ac:dyDescent="0.25">
      <c r="A75" s="7"/>
      <c r="B75" s="76" t="s">
        <v>173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174</v>
      </c>
      <c r="C76" s="77"/>
      <c r="D76" s="77"/>
      <c r="E76" s="54"/>
      <c r="F76" s="67">
        <v>59760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175</v>
      </c>
      <c r="C77" s="77"/>
      <c r="D77" s="77"/>
      <c r="E77" s="54"/>
      <c r="F77" s="67">
        <v>59760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71280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178</v>
      </c>
      <c r="C80" s="85"/>
      <c r="D80" s="85"/>
      <c r="E80" s="86"/>
      <c r="F80" s="93">
        <v>85536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38160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180</v>
      </c>
      <c r="C82" s="77"/>
      <c r="D82" s="77"/>
      <c r="E82" s="54"/>
      <c r="F82" s="67">
        <v>33120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59760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5760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96480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184</v>
      </c>
      <c r="C86" s="77"/>
      <c r="D86" s="77"/>
      <c r="E86" s="54"/>
      <c r="F86" s="67">
        <v>54720</v>
      </c>
      <c r="G86" s="68"/>
      <c r="H86" s="68"/>
      <c r="I86" s="68"/>
      <c r="J86" s="69"/>
    </row>
    <row r="87" spans="1:10" ht="36" customHeight="1" thickBot="1" x14ac:dyDescent="0.3">
      <c r="A87" s="7"/>
      <c r="B87" s="221" t="s">
        <v>185</v>
      </c>
      <c r="C87" s="222"/>
      <c r="D87" s="222"/>
      <c r="E87" s="223"/>
      <c r="F87" s="218"/>
      <c r="G87" s="219"/>
      <c r="H87" s="219"/>
      <c r="I87" s="219"/>
      <c r="J87" s="220"/>
    </row>
    <row r="88" spans="1:10" ht="22.5" customHeight="1" thickBot="1" x14ac:dyDescent="0.3">
      <c r="A88" s="7" t="s">
        <v>111</v>
      </c>
      <c r="B88" s="171" t="s">
        <v>186</v>
      </c>
      <c r="C88" s="172"/>
      <c r="D88" s="172"/>
      <c r="E88" s="172"/>
      <c r="F88" s="172"/>
      <c r="G88" s="172"/>
      <c r="H88" s="172"/>
      <c r="I88" s="172"/>
      <c r="J88" s="173"/>
    </row>
    <row r="89" spans="1:10" ht="36" customHeight="1" x14ac:dyDescent="0.25">
      <c r="A89" s="7"/>
      <c r="B89" s="34" t="s">
        <v>187</v>
      </c>
      <c r="C89" s="174"/>
      <c r="D89" s="174"/>
      <c r="E89" s="175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188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189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190</v>
      </c>
      <c r="C92" s="19"/>
      <c r="D92" s="19"/>
      <c r="E92" s="20"/>
      <c r="F92" s="218"/>
      <c r="G92" s="219"/>
      <c r="H92" s="219"/>
      <c r="I92" s="219"/>
      <c r="J92" s="220"/>
    </row>
    <row r="93" spans="1:10" ht="36" customHeight="1" x14ac:dyDescent="0.25">
      <c r="A93" s="7" t="s">
        <v>111</v>
      </c>
      <c r="B93" s="76" t="s">
        <v>191</v>
      </c>
      <c r="C93" s="77"/>
      <c r="D93" s="77"/>
      <c r="E93" s="54"/>
      <c r="F93" s="224">
        <f>H93*1.2</f>
        <v>31752</v>
      </c>
      <c r="G93" s="225">
        <f>H93*1.1</f>
        <v>29106.000000000004</v>
      </c>
      <c r="H93" s="225">
        <v>26460</v>
      </c>
      <c r="I93" s="225">
        <f>H93*0.75</f>
        <v>19845</v>
      </c>
      <c r="J93" s="226">
        <f>H93*0.5</f>
        <v>13230</v>
      </c>
    </row>
    <row r="94" spans="1:10" ht="36" customHeight="1" x14ac:dyDescent="0.25">
      <c r="A94" s="7" t="s">
        <v>111</v>
      </c>
      <c r="B94" s="76" t="s">
        <v>192</v>
      </c>
      <c r="C94" s="77"/>
      <c r="D94" s="77"/>
      <c r="E94" s="54"/>
      <c r="F94" s="67">
        <v>35820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67">
        <v>15588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194</v>
      </c>
      <c r="C96" s="77"/>
      <c r="D96" s="77"/>
      <c r="E96" s="54"/>
      <c r="F96" s="224">
        <f>H96*1.2</f>
        <v>52704</v>
      </c>
      <c r="G96" s="225">
        <f>H96*1.1</f>
        <v>48312.000000000007</v>
      </c>
      <c r="H96" s="225">
        <v>43920</v>
      </c>
      <c r="I96" s="225">
        <f>H96*0.75</f>
        <v>32940</v>
      </c>
      <c r="J96" s="226">
        <f>H96*0.5</f>
        <v>21960</v>
      </c>
    </row>
    <row r="97" spans="1:10" ht="36" customHeight="1" x14ac:dyDescent="0.25">
      <c r="A97" s="7" t="s">
        <v>113</v>
      </c>
      <c r="B97" s="76" t="s">
        <v>195</v>
      </c>
      <c r="C97" s="77"/>
      <c r="D97" s="77"/>
      <c r="E97" s="54"/>
      <c r="F97" s="67">
        <v>59760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197</v>
      </c>
      <c r="C99" s="77"/>
      <c r="D99" s="77"/>
      <c r="E99" s="54"/>
      <c r="F99" s="224">
        <f>H99*1.2</f>
        <v>31752</v>
      </c>
      <c r="G99" s="225">
        <f>H99*1.1</f>
        <v>29106.000000000004</v>
      </c>
      <c r="H99" s="225">
        <v>26460</v>
      </c>
      <c r="I99" s="225">
        <f>H99*0.75</f>
        <v>19845</v>
      </c>
      <c r="J99" s="226">
        <f>H99*0.5</f>
        <v>13230</v>
      </c>
    </row>
    <row r="100" spans="1:10" ht="54" customHeight="1" thickBot="1" x14ac:dyDescent="0.3">
      <c r="A100" s="7"/>
      <c r="B100" s="18" t="s">
        <v>198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28332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56664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70920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1080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42480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84960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106200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1440</v>
      </c>
      <c r="G108" s="122"/>
      <c r="H108" s="122"/>
      <c r="I108" s="122"/>
      <c r="J108" s="123"/>
    </row>
    <row r="109" spans="1:10" ht="36" customHeight="1" x14ac:dyDescent="0.25">
      <c r="A109" s="7"/>
      <c r="B109" s="251" t="s">
        <v>186</v>
      </c>
      <c r="C109" s="252"/>
      <c r="D109" s="252"/>
      <c r="E109" s="252"/>
      <c r="F109" s="252"/>
      <c r="G109" s="252"/>
      <c r="H109" s="252"/>
      <c r="I109" s="252"/>
      <c r="J109" s="253"/>
    </row>
    <row r="110" spans="1:10" ht="36" customHeight="1" thickBot="1" x14ac:dyDescent="0.3">
      <c r="A110" s="7"/>
      <c r="B110" s="318" t="s">
        <v>207</v>
      </c>
      <c r="C110" s="318"/>
      <c r="D110" s="318"/>
      <c r="E110" s="318"/>
      <c r="F110" s="263">
        <v>90</v>
      </c>
      <c r="G110" s="263"/>
      <c r="H110" s="263"/>
      <c r="I110" s="263"/>
      <c r="J110" s="264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7"/>
      <c r="C112" s="128"/>
      <c r="D112" s="128"/>
      <c r="E112" s="128"/>
      <c r="F112" s="129"/>
      <c r="G112" s="129"/>
      <c r="H112" s="129"/>
      <c r="I112" s="129"/>
      <c r="J112" s="129"/>
    </row>
    <row r="113" spans="1:10" ht="56.25" customHeight="1" x14ac:dyDescent="0.25">
      <c r="A113" s="7"/>
      <c r="B113" s="130" t="s">
        <v>243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1.25" customHeight="1" x14ac:dyDescent="0.25">
      <c r="A114" s="7"/>
      <c r="B114" s="130" t="s">
        <v>209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21" x14ac:dyDescent="0.25">
      <c r="A115" s="7" t="s">
        <v>113</v>
      </c>
      <c r="B115" s="132" t="s">
        <v>247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42" customHeight="1" x14ac:dyDescent="0.25">
      <c r="A116" s="7"/>
      <c r="B116" s="134" t="s">
        <v>211</v>
      </c>
      <c r="C116" s="134"/>
      <c r="D116" s="134"/>
      <c r="E116" s="134"/>
      <c r="F116" s="134"/>
      <c r="G116" s="134"/>
      <c r="H116" s="134"/>
      <c r="I116" s="134"/>
      <c r="J116" s="134"/>
    </row>
    <row r="117" spans="1:10" ht="21" x14ac:dyDescent="0.25">
      <c r="A117" s="7"/>
    </row>
  </sheetData>
  <sheetProtection selectLockedCells="1" selectUnlockedCells="1"/>
  <mergeCells count="210"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H11" sqref="H11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customHeight="1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9"/>
      <c r="C19" s="160"/>
      <c r="D19" s="160"/>
      <c r="E19" s="161"/>
      <c r="F19" s="162"/>
      <c r="G19" s="163"/>
      <c r="H19" s="163"/>
      <c r="I19" s="163"/>
      <c r="J19" s="164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"&amp;MIN(F54,F58:J59,H91,F60:J71)&amp;" до "&amp;MAX(F54,F58:J59,H91,F60:J71)</f>
        <v>Цена от 3024 до 56664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38880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3888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9720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5688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13284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49212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8496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10195.200000000001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17712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39816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56664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7200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11340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9936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56664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17712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3888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51660</v>
      </c>
      <c r="G73" s="68"/>
      <c r="H73" s="68"/>
      <c r="I73" s="68"/>
      <c r="J73" s="69"/>
    </row>
    <row r="74" spans="1:10" ht="36" customHeight="1" x14ac:dyDescent="0.25">
      <c r="A74" s="7" t="s">
        <v>113</v>
      </c>
      <c r="B74" s="76" t="s">
        <v>174</v>
      </c>
      <c r="C74" s="77"/>
      <c r="D74" s="77"/>
      <c r="E74" s="54"/>
      <c r="F74" s="67">
        <v>8640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175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69120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12240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84" t="s">
        <v>178</v>
      </c>
      <c r="C78" s="85"/>
      <c r="D78" s="85"/>
      <c r="E78" s="86"/>
      <c r="F78" s="93">
        <v>14688</v>
      </c>
      <c r="G78" s="94"/>
      <c r="H78" s="94"/>
      <c r="I78" s="94"/>
      <c r="J78" s="95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25200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180</v>
      </c>
      <c r="C80" s="77"/>
      <c r="D80" s="77"/>
      <c r="E80" s="54"/>
      <c r="F80" s="67">
        <v>56160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79920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thickBot="1" x14ac:dyDescent="0.3">
      <c r="A84" s="7" t="s">
        <v>113</v>
      </c>
      <c r="B84" s="76" t="s">
        <v>184</v>
      </c>
      <c r="C84" s="77"/>
      <c r="D84" s="77"/>
      <c r="E84" s="54"/>
      <c r="F84" s="67">
        <v>25200</v>
      </c>
      <c r="G84" s="68"/>
      <c r="H84" s="68"/>
      <c r="I84" s="68"/>
      <c r="J84" s="69"/>
    </row>
    <row r="85" spans="1:10" ht="36" customHeight="1" thickBot="1" x14ac:dyDescent="0.3">
      <c r="A85" s="7"/>
      <c r="B85" s="221" t="s">
        <v>185</v>
      </c>
      <c r="C85" s="222"/>
      <c r="D85" s="222"/>
      <c r="E85" s="223"/>
      <c r="F85" s="218"/>
      <c r="G85" s="219"/>
      <c r="H85" s="219"/>
      <c r="I85" s="219"/>
      <c r="J85" s="220"/>
    </row>
    <row r="86" spans="1:10" ht="22.5" customHeight="1" thickBot="1" x14ac:dyDescent="0.3">
      <c r="A86" s="7" t="s">
        <v>111</v>
      </c>
      <c r="B86" s="171" t="s">
        <v>186</v>
      </c>
      <c r="C86" s="172"/>
      <c r="D86" s="172"/>
      <c r="E86" s="172"/>
      <c r="F86" s="172"/>
      <c r="G86" s="172"/>
      <c r="H86" s="172"/>
      <c r="I86" s="172"/>
      <c r="J86" s="173"/>
    </row>
    <row r="87" spans="1:10" ht="36" customHeight="1" x14ac:dyDescent="0.25">
      <c r="A87" s="7"/>
      <c r="B87" s="34" t="s">
        <v>187</v>
      </c>
      <c r="C87" s="174"/>
      <c r="D87" s="174"/>
      <c r="E87" s="175"/>
      <c r="F87" s="80">
        <v>60</v>
      </c>
      <c r="G87" s="81"/>
      <c r="H87" s="81"/>
      <c r="I87" s="81"/>
      <c r="J87" s="82"/>
    </row>
    <row r="88" spans="1:10" ht="36" customHeight="1" x14ac:dyDescent="0.25">
      <c r="A88" s="7"/>
      <c r="B88" s="76" t="s">
        <v>188</v>
      </c>
      <c r="C88" s="77"/>
      <c r="D88" s="77"/>
      <c r="E88" s="54"/>
      <c r="F88" s="67">
        <v>60</v>
      </c>
      <c r="G88" s="68"/>
      <c r="H88" s="68"/>
      <c r="I88" s="68"/>
      <c r="J88" s="69"/>
    </row>
    <row r="89" spans="1:10" ht="36" customHeight="1" thickBot="1" x14ac:dyDescent="0.3">
      <c r="A89" s="7"/>
      <c r="B89" s="76" t="s">
        <v>189</v>
      </c>
      <c r="C89" s="77"/>
      <c r="D89" s="77"/>
      <c r="E89" s="54"/>
      <c r="F89" s="67">
        <v>120</v>
      </c>
      <c r="G89" s="68"/>
      <c r="H89" s="68"/>
      <c r="I89" s="68"/>
      <c r="J89" s="69"/>
    </row>
    <row r="90" spans="1:10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  <c r="J90" s="220"/>
    </row>
    <row r="91" spans="1:10" ht="36" customHeight="1" x14ac:dyDescent="0.25">
      <c r="A91" s="7" t="s">
        <v>111</v>
      </c>
      <c r="B91" s="76" t="s">
        <v>244</v>
      </c>
      <c r="C91" s="77"/>
      <c r="D91" s="77"/>
      <c r="E91" s="54"/>
      <c r="F91" s="67">
        <v>12420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192</v>
      </c>
      <c r="C92" s="77"/>
      <c r="D92" s="77"/>
      <c r="E92" s="54"/>
      <c r="F92" s="67">
        <v>3888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262</v>
      </c>
      <c r="C94" s="77"/>
      <c r="D94" s="77"/>
      <c r="E94" s="54"/>
      <c r="F94" s="67">
        <v>18000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195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thickBot="1" x14ac:dyDescent="0.3">
      <c r="A97" s="7"/>
      <c r="B97" s="397"/>
      <c r="C97" s="128"/>
      <c r="D97" s="128"/>
      <c r="E97" s="398"/>
      <c r="F97" s="399"/>
      <c r="G97" s="400"/>
      <c r="H97" s="400"/>
      <c r="I97" s="400"/>
      <c r="J97" s="401"/>
    </row>
    <row r="98" spans="1:10" ht="54" customHeight="1" thickBot="1" x14ac:dyDescent="0.3">
      <c r="A98" s="7"/>
      <c r="B98" s="18" t="s">
        <v>198</v>
      </c>
      <c r="C98" s="19"/>
      <c r="D98" s="19"/>
      <c r="E98" s="20"/>
      <c r="F98" s="110"/>
      <c r="G98" s="111"/>
      <c r="H98" s="111"/>
      <c r="I98" s="111"/>
      <c r="J98" s="112"/>
    </row>
    <row r="99" spans="1:10" ht="36" customHeight="1" x14ac:dyDescent="0.25">
      <c r="A99" s="7"/>
      <c r="B99" s="78" t="s">
        <v>199</v>
      </c>
      <c r="C99" s="79"/>
      <c r="D99" s="79"/>
      <c r="E99" s="36"/>
      <c r="F99" s="80">
        <v>33624</v>
      </c>
      <c r="G99" s="81"/>
      <c r="H99" s="81"/>
      <c r="I99" s="81"/>
      <c r="J99" s="82"/>
    </row>
    <row r="100" spans="1:10" ht="36" customHeight="1" x14ac:dyDescent="0.25">
      <c r="A100" s="7"/>
      <c r="B100" s="76" t="s">
        <v>200</v>
      </c>
      <c r="C100" s="77"/>
      <c r="D100" s="77"/>
      <c r="E100" s="54"/>
      <c r="F100" s="67">
        <v>67608</v>
      </c>
      <c r="G100" s="68"/>
      <c r="H100" s="68"/>
      <c r="I100" s="68"/>
      <c r="J100" s="69"/>
    </row>
    <row r="101" spans="1:10" ht="36" customHeight="1" x14ac:dyDescent="0.25">
      <c r="A101" s="7"/>
      <c r="B101" s="76" t="s">
        <v>201</v>
      </c>
      <c r="C101" s="77"/>
      <c r="D101" s="77"/>
      <c r="E101" s="54"/>
      <c r="F101" s="67">
        <v>84240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972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48168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96624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205</v>
      </c>
      <c r="C105" s="77"/>
      <c r="D105" s="77"/>
      <c r="E105" s="54"/>
      <c r="F105" s="67">
        <v>120024</v>
      </c>
      <c r="G105" s="68"/>
      <c r="H105" s="68"/>
      <c r="I105" s="68"/>
      <c r="J105" s="69"/>
    </row>
    <row r="106" spans="1:10" ht="36" customHeight="1" thickBot="1" x14ac:dyDescent="0.3">
      <c r="A106" s="7"/>
      <c r="B106" s="118" t="s">
        <v>206</v>
      </c>
      <c r="C106" s="119"/>
      <c r="D106" s="119"/>
      <c r="E106" s="120"/>
      <c r="F106" s="121">
        <v>1800</v>
      </c>
      <c r="G106" s="122"/>
      <c r="H106" s="122"/>
      <c r="I106" s="122"/>
      <c r="J106" s="123"/>
    </row>
    <row r="107" spans="1:10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  <c r="J107" s="253"/>
    </row>
    <row r="108" spans="1:10" ht="36" customHeight="1" thickBot="1" x14ac:dyDescent="0.3">
      <c r="A108" s="7"/>
      <c r="B108" s="318" t="s">
        <v>207</v>
      </c>
      <c r="C108" s="318"/>
      <c r="D108" s="318"/>
      <c r="E108" s="318"/>
      <c r="F108" s="263">
        <v>90</v>
      </c>
      <c r="G108" s="263"/>
      <c r="H108" s="263"/>
      <c r="I108" s="263"/>
      <c r="J108" s="264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7"/>
      <c r="C110" s="128"/>
      <c r="D110" s="128"/>
      <c r="E110" s="128"/>
      <c r="F110" s="129"/>
      <c r="G110" s="129"/>
      <c r="H110" s="129"/>
      <c r="I110" s="129"/>
      <c r="J110" s="129"/>
    </row>
    <row r="111" spans="1:10" ht="67.5" customHeight="1" x14ac:dyDescent="0.25">
      <c r="A111" s="7"/>
      <c r="B111" s="130" t="s">
        <v>267</v>
      </c>
      <c r="C111" s="130"/>
      <c r="D111" s="130"/>
      <c r="E111" s="130"/>
      <c r="F111" s="130"/>
      <c r="G111" s="130"/>
      <c r="H111" s="130"/>
      <c r="I111" s="130"/>
      <c r="J111" s="130"/>
    </row>
    <row r="112" spans="1:10" ht="21" x14ac:dyDescent="0.25">
      <c r="A112" s="7" t="s">
        <v>113</v>
      </c>
      <c r="B112" s="132" t="s">
        <v>247</v>
      </c>
      <c r="C112" s="132"/>
      <c r="D112" s="132"/>
      <c r="E112" s="132"/>
      <c r="F112" s="132"/>
      <c r="G112" s="132"/>
      <c r="H112" s="132"/>
      <c r="I112" s="132"/>
      <c r="J112" s="132"/>
    </row>
    <row r="113" spans="1:10" ht="42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  <c r="J113" s="134"/>
    </row>
    <row r="114" spans="1:10" ht="21" x14ac:dyDescent="0.25">
      <c r="A114" s="7"/>
    </row>
  </sheetData>
  <sheetProtection selectLockedCells="1" selectUnlockedCells="1"/>
  <mergeCells count="206">
    <mergeCell ref="B112:J112"/>
    <mergeCell ref="B113:J113"/>
    <mergeCell ref="B107:J107"/>
    <mergeCell ref="B108:E108"/>
    <mergeCell ref="F108:J108"/>
    <mergeCell ref="B109:E109"/>
    <mergeCell ref="F109:J109"/>
    <mergeCell ref="B111:J111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4:E84"/>
    <mergeCell ref="F84:J84"/>
    <mergeCell ref="F85:J85"/>
    <mergeCell ref="B86:J86"/>
    <mergeCell ref="B87:E87"/>
    <mergeCell ref="F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4284 до 60732</v>
      </c>
      <c r="G62" s="219"/>
      <c r="H62" s="219"/>
      <c r="I62" s="219"/>
      <c r="J62" s="220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25920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52" t="s">
        <v>158</v>
      </c>
      <c r="C69" s="96"/>
      <c r="D69" s="96"/>
      <c r="E69" s="97"/>
      <c r="F69" s="195">
        <v>15300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95">
        <v>25920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95">
        <v>43326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5">
        <v>51984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5">
        <v>6390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5">
        <v>10188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95">
        <v>60732</v>
      </c>
      <c r="G75" s="257"/>
      <c r="H75" s="257"/>
      <c r="I75" s="257"/>
      <c r="J75" s="258"/>
    </row>
    <row r="76" spans="1:10" ht="36" customHeight="1" x14ac:dyDescent="0.25">
      <c r="A76" s="7"/>
      <c r="B76" s="78" t="s">
        <v>165</v>
      </c>
      <c r="C76" s="79"/>
      <c r="D76" s="79"/>
      <c r="E76" s="36"/>
      <c r="F76" s="195">
        <v>46872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95">
        <v>4284</v>
      </c>
      <c r="G77" s="257"/>
      <c r="H77" s="257"/>
      <c r="I77" s="257"/>
      <c r="J77" s="258"/>
    </row>
    <row r="78" spans="1:10" ht="36" customHeight="1" x14ac:dyDescent="0.25">
      <c r="A78" s="7"/>
      <c r="B78" s="52" t="s">
        <v>167</v>
      </c>
      <c r="C78" s="96"/>
      <c r="D78" s="96"/>
      <c r="E78" s="97"/>
      <c r="F78" s="195">
        <v>15300</v>
      </c>
      <c r="G78" s="257"/>
      <c r="H78" s="257"/>
      <c r="I78" s="257"/>
      <c r="J78" s="258"/>
    </row>
    <row r="79" spans="1:10" ht="36" customHeight="1" x14ac:dyDescent="0.25">
      <c r="B79" s="52" t="s">
        <v>168</v>
      </c>
      <c r="C79" s="96"/>
      <c r="D79" s="96"/>
      <c r="E79" s="97"/>
      <c r="F79" s="195">
        <v>10188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52" t="s">
        <v>169</v>
      </c>
      <c r="C80" s="96"/>
      <c r="D80" s="96"/>
      <c r="E80" s="97"/>
      <c r="F80" s="195">
        <v>43758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95">
        <v>17496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95">
        <v>4644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195">
        <v>45360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195">
        <v>21600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95">
        <v>36720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95">
        <v>21600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5">
        <v>36720</v>
      </c>
      <c r="G87" s="257"/>
      <c r="H87" s="257"/>
      <c r="I87" s="257"/>
      <c r="J87" s="25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5">
        <v>61200</v>
      </c>
      <c r="G88" s="257"/>
      <c r="H88" s="257"/>
      <c r="I88" s="257"/>
      <c r="J88" s="25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5">
        <v>73440</v>
      </c>
      <c r="G89" s="257"/>
      <c r="H89" s="257"/>
      <c r="I89" s="257"/>
      <c r="J89" s="25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5">
        <v>9360</v>
      </c>
      <c r="G90" s="257"/>
      <c r="H90" s="257"/>
      <c r="I90" s="257"/>
      <c r="J90" s="25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5">
        <v>14400</v>
      </c>
      <c r="G91" s="257"/>
      <c r="H91" s="257"/>
      <c r="I91" s="257"/>
      <c r="J91" s="25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5">
        <v>85680</v>
      </c>
      <c r="G92" s="257"/>
      <c r="H92" s="257"/>
      <c r="I92" s="257"/>
      <c r="J92" s="25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5">
        <v>6480</v>
      </c>
      <c r="G93" s="257"/>
      <c r="H93" s="257"/>
      <c r="I93" s="257"/>
      <c r="J93" s="25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5">
        <v>61920</v>
      </c>
      <c r="G94" s="257"/>
      <c r="H94" s="257"/>
      <c r="I94" s="257"/>
      <c r="J94" s="258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95">
        <v>25200</v>
      </c>
      <c r="G95" s="257"/>
      <c r="H95" s="257"/>
      <c r="I95" s="257"/>
      <c r="J95" s="258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20995.200000000001</v>
      </c>
      <c r="G102" s="225">
        <f>H102*1.1</f>
        <v>19245.600000000002</v>
      </c>
      <c r="H102" s="225">
        <v>17496</v>
      </c>
      <c r="I102" s="225">
        <f>H102*0.75</f>
        <v>13122</v>
      </c>
      <c r="J102" s="226">
        <f>H102*0.5</f>
        <v>8748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10188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5094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30240</v>
      </c>
      <c r="G105" s="225">
        <f>H105*1.1</f>
        <v>27720.000000000004</v>
      </c>
      <c r="H105" s="225">
        <v>25200</v>
      </c>
      <c r="I105" s="225">
        <f>H105*0.75</f>
        <v>18900</v>
      </c>
      <c r="J105" s="226">
        <f>H105*0.5</f>
        <v>12600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14400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7200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95">
        <v>17496</v>
      </c>
      <c r="G108" s="257"/>
      <c r="H108" s="257"/>
      <c r="I108" s="257"/>
      <c r="J108" s="258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30582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61164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76464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864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45864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91764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114696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1296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28"/>
      <c r="D120" s="28"/>
      <c r="E120" s="29"/>
      <c r="F120" s="187"/>
      <c r="G120" s="249"/>
      <c r="H120" s="249"/>
      <c r="I120" s="249"/>
      <c r="J120" s="250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3600 до 113976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14976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14976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36000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66024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79228.799999999988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48024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54000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21024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113976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18000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2160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87300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21600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92880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111456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42480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33840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159840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25200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32400</v>
      </c>
      <c r="G92" s="225">
        <f>H92*1.1</f>
        <v>29700.000000000004</v>
      </c>
      <c r="H92" s="225">
        <v>27000</v>
      </c>
      <c r="I92" s="225">
        <f>H92*0.75</f>
        <v>20250</v>
      </c>
      <c r="J92" s="226">
        <f>H92*0.5</f>
        <v>13500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21024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14976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45792</v>
      </c>
      <c r="G95" s="225">
        <f>H95*1.1</f>
        <v>41976</v>
      </c>
      <c r="H95" s="225">
        <v>38160</v>
      </c>
      <c r="I95" s="225">
        <f>H95*0.75</f>
        <v>28620</v>
      </c>
      <c r="J95" s="226">
        <f>H95*0.5</f>
        <v>19080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29520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67">
        <v>27000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25200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49824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63000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936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37224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75024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93600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1512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10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46267.199999999997</v>
      </c>
      <c r="G11" s="33">
        <f>H11*1.1</f>
        <v>42411.600000000006</v>
      </c>
      <c r="H11" s="33">
        <v>38556</v>
      </c>
      <c r="I11" s="33">
        <f>H11*0.75</f>
        <v>28917</v>
      </c>
      <c r="J11" s="33">
        <f>H11*0.5</f>
        <v>19278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64800</v>
      </c>
      <c r="G12" s="37">
        <f>H12*1.1</f>
        <v>59400.000000000007</v>
      </c>
      <c r="H12" s="37">
        <v>54000</v>
      </c>
      <c r="I12" s="37">
        <f>H12*0.75</f>
        <v>40500</v>
      </c>
      <c r="J12" s="37">
        <f>H12*0.5</f>
        <v>27000</v>
      </c>
    </row>
    <row r="13" spans="1:10" ht="36" customHeight="1" thickBot="1" x14ac:dyDescent="0.3">
      <c r="A13" s="7"/>
      <c r="B13" s="27"/>
      <c r="C13" s="28"/>
      <c r="D13" s="28"/>
      <c r="E13" s="29"/>
      <c r="F13" s="162"/>
      <c r="G13" s="163"/>
      <c r="H13" s="163"/>
      <c r="I13" s="163"/>
      <c r="J13" s="164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54" t="s">
        <v>121</v>
      </c>
      <c r="C20" s="255"/>
      <c r="D20" s="255"/>
      <c r="E20" s="256"/>
      <c r="F20" s="64" t="str">
        <f>"Цена от "&amp;MIN(F21:F40)&amp;" до "&amp;MAX(F21:F40)</f>
        <v>Цена от 1350 до 51300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1350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2700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16200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18900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29700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35100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40500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43200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45900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48600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51300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3564 до 39916,8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19836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5">
        <v>16380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5">
        <v>33264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5">
        <v>33264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5">
        <v>39916.800000000003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5">
        <v>16380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5">
        <v>16380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5">
        <v>39672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195">
        <v>36000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5">
        <v>3564</v>
      </c>
      <c r="G67" s="257"/>
      <c r="H67" s="257"/>
      <c r="I67" s="257"/>
      <c r="J67" s="258"/>
    </row>
    <row r="68" spans="1:10" ht="36" customHeight="1" x14ac:dyDescent="0.25">
      <c r="A68" s="7"/>
      <c r="B68" s="52" t="s">
        <v>167</v>
      </c>
      <c r="C68" s="96"/>
      <c r="D68" s="96"/>
      <c r="E68" s="97"/>
      <c r="F68" s="195">
        <v>11700</v>
      </c>
      <c r="G68" s="257"/>
      <c r="H68" s="257"/>
      <c r="I68" s="257"/>
      <c r="J68" s="258"/>
    </row>
    <row r="69" spans="1:10" ht="36" customHeight="1" x14ac:dyDescent="0.25">
      <c r="B69" s="52" t="s">
        <v>168</v>
      </c>
      <c r="C69" s="96"/>
      <c r="D69" s="96"/>
      <c r="E69" s="97"/>
      <c r="F69" s="195">
        <v>7812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5">
        <v>32580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5">
        <v>9936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5">
        <v>3312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195">
        <v>27090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195">
        <v>18000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5">
        <v>28080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5">
        <v>23040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5">
        <v>46800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5">
        <v>46800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5">
        <v>56160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5">
        <v>23040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5">
        <v>23040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5">
        <v>56160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5">
        <v>5040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46080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5">
        <v>14400</v>
      </c>
      <c r="G85" s="257"/>
      <c r="H85" s="257"/>
      <c r="I85" s="257"/>
      <c r="J85" s="258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11059.199999999999</v>
      </c>
      <c r="G92" s="225">
        <f>H92*1.1</f>
        <v>10137.6</v>
      </c>
      <c r="H92" s="225">
        <v>9216</v>
      </c>
      <c r="I92" s="225">
        <f>H92*0.75</f>
        <v>6912</v>
      </c>
      <c r="J92" s="226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9216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3204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15552</v>
      </c>
      <c r="G95" s="225">
        <f>H95*1.1</f>
        <v>14256.000000000002</v>
      </c>
      <c r="H95" s="225">
        <v>12960</v>
      </c>
      <c r="I95" s="225">
        <f>H95*0.75</f>
        <v>9720</v>
      </c>
      <c r="J95" s="226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11059.199999999999</v>
      </c>
      <c r="G98" s="117">
        <f>H98*1.1</f>
        <v>10137.6</v>
      </c>
      <c r="H98" s="117">
        <v>9216</v>
      </c>
      <c r="I98" s="117">
        <f>H98*0.75</f>
        <v>6912</v>
      </c>
      <c r="J98" s="117">
        <f>H98*0.5</f>
        <v>4608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18792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37512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46728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900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27972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55944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70092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2" customHeight="1" x14ac:dyDescent="0.25">
      <c r="A114" s="7"/>
      <c r="B114" s="134" t="s">
        <v>211</v>
      </c>
      <c r="C114" s="134"/>
      <c r="D114" s="134"/>
      <c r="E114" s="134"/>
      <c r="F114" s="134"/>
      <c r="G114" s="134"/>
      <c r="H114" s="134"/>
      <c r="I114" s="134"/>
      <c r="J114" s="134"/>
    </row>
    <row r="115" spans="1:10" ht="21" x14ac:dyDescent="0.25">
      <c r="A115" s="7"/>
    </row>
  </sheetData>
  <sheetProtection selectLockedCells="1" selectUnlockedCells="1"/>
  <mergeCells count="208">
    <mergeCell ref="B113:J113"/>
    <mergeCell ref="B114:J114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3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8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8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1080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360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1800 до 14472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2160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216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540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10440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3888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6048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12060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14472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3888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2484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5328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7200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1800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6048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2844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2844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1152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138" t="s">
        <v>113</v>
      </c>
      <c r="B74" s="76" t="s">
        <v>214</v>
      </c>
      <c r="C74" s="77"/>
      <c r="D74" s="77"/>
      <c r="E74" s="54"/>
      <c r="F74" s="67">
        <v>15120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175</v>
      </c>
      <c r="C75" s="77"/>
      <c r="D75" s="77"/>
      <c r="E75" s="54"/>
      <c r="F75" s="67">
        <v>5760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216</v>
      </c>
      <c r="C76" s="77"/>
      <c r="D76" s="77"/>
      <c r="E76" s="54"/>
      <c r="F76" s="67">
        <v>8640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217</v>
      </c>
      <c r="C77" s="77"/>
      <c r="D77" s="77"/>
      <c r="E77" s="54"/>
      <c r="F77" s="67">
        <v>17280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218</v>
      </c>
      <c r="C78" s="77"/>
      <c r="D78" s="77"/>
      <c r="E78" s="54"/>
      <c r="F78" s="93">
        <v>20736</v>
      </c>
      <c r="G78" s="94"/>
      <c r="H78" s="94"/>
      <c r="I78" s="95"/>
    </row>
    <row r="79" spans="1:9" ht="36" customHeight="1" x14ac:dyDescent="0.25">
      <c r="A79" s="138" t="s">
        <v>113</v>
      </c>
      <c r="B79" s="76" t="s">
        <v>219</v>
      </c>
      <c r="C79" s="77"/>
      <c r="D79" s="77"/>
      <c r="E79" s="54"/>
      <c r="F79" s="67">
        <v>5760</v>
      </c>
      <c r="G79" s="68"/>
      <c r="H79" s="68"/>
      <c r="I79" s="69"/>
    </row>
    <row r="80" spans="1:9" ht="36" customHeight="1" x14ac:dyDescent="0.25">
      <c r="A80" s="138" t="s">
        <v>113</v>
      </c>
      <c r="B80" s="76" t="s">
        <v>220</v>
      </c>
      <c r="C80" s="77"/>
      <c r="D80" s="77"/>
      <c r="E80" s="54"/>
      <c r="F80" s="67">
        <v>3600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221</v>
      </c>
      <c r="C81" s="77"/>
      <c r="D81" s="77"/>
      <c r="E81" s="54"/>
      <c r="F81" s="67">
        <v>7920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222</v>
      </c>
      <c r="C82" s="77"/>
      <c r="D82" s="77"/>
      <c r="E82" s="54"/>
      <c r="F82" s="67">
        <v>2880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223</v>
      </c>
      <c r="C83" s="77"/>
      <c r="D83" s="77"/>
      <c r="E83" s="54"/>
      <c r="F83" s="67">
        <v>17280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224</v>
      </c>
      <c r="C84" s="77"/>
      <c r="D84" s="77"/>
      <c r="E84" s="54"/>
      <c r="F84" s="67">
        <v>4320</v>
      </c>
      <c r="G84" s="68"/>
      <c r="H84" s="68"/>
      <c r="I84" s="69"/>
    </row>
    <row r="85" spans="1:9" ht="27" customHeight="1" thickBot="1" x14ac:dyDescent="0.3">
      <c r="B85" s="509" t="s">
        <v>185</v>
      </c>
      <c r="C85" s="510"/>
      <c r="D85" s="510"/>
      <c r="E85" s="511"/>
      <c r="F85" s="509"/>
      <c r="G85" s="510"/>
      <c r="H85" s="510"/>
      <c r="I85" s="511"/>
    </row>
    <row r="86" spans="1:9" ht="19.5" customHeight="1" thickBot="1" x14ac:dyDescent="0.3">
      <c r="B86" s="171" t="s">
        <v>186</v>
      </c>
      <c r="C86" s="172"/>
      <c r="D86" s="172"/>
      <c r="E86" s="173"/>
      <c r="F86" s="171"/>
      <c r="G86" s="172"/>
      <c r="H86" s="172"/>
      <c r="I86" s="173"/>
    </row>
    <row r="87" spans="1:9" ht="36" customHeight="1" x14ac:dyDescent="0.25">
      <c r="B87" s="30" t="s">
        <v>187</v>
      </c>
      <c r="C87" s="176"/>
      <c r="D87" s="176"/>
      <c r="E87" s="177"/>
      <c r="F87" s="192">
        <v>60</v>
      </c>
      <c r="G87" s="466"/>
      <c r="H87" s="466"/>
      <c r="I87" s="467"/>
    </row>
    <row r="88" spans="1:9" ht="36" customHeight="1" x14ac:dyDescent="0.25">
      <c r="B88" s="52" t="s">
        <v>188</v>
      </c>
      <c r="C88" s="96"/>
      <c r="D88" s="96"/>
      <c r="E88" s="97"/>
      <c r="F88" s="195">
        <v>60</v>
      </c>
      <c r="G88" s="257"/>
      <c r="H88" s="257"/>
      <c r="I88" s="258"/>
    </row>
    <row r="89" spans="1:9" ht="36" customHeight="1" thickBot="1" x14ac:dyDescent="0.3">
      <c r="B89" s="215" t="s">
        <v>189</v>
      </c>
      <c r="C89" s="216"/>
      <c r="D89" s="216"/>
      <c r="E89" s="217"/>
      <c r="F89" s="194">
        <v>120</v>
      </c>
      <c r="G89" s="385"/>
      <c r="H89" s="385"/>
      <c r="I89" s="386"/>
    </row>
    <row r="90" spans="1:9" ht="36" customHeight="1" thickBot="1" x14ac:dyDescent="0.3">
      <c r="A90" s="7"/>
      <c r="B90" s="18" t="s">
        <v>190</v>
      </c>
      <c r="C90" s="19"/>
      <c r="D90" s="19"/>
      <c r="E90" s="20"/>
      <c r="F90" s="218"/>
      <c r="G90" s="219"/>
      <c r="H90" s="219"/>
      <c r="I90" s="219"/>
    </row>
    <row r="91" spans="1:9" ht="36" customHeight="1" x14ac:dyDescent="0.25">
      <c r="A91" s="138" t="s">
        <v>111</v>
      </c>
      <c r="B91" s="76" t="s">
        <v>244</v>
      </c>
      <c r="C91" s="77"/>
      <c r="D91" s="77"/>
      <c r="E91" s="54"/>
      <c r="F91" s="67">
        <v>1080</v>
      </c>
      <c r="G91" s="68"/>
      <c r="H91" s="68"/>
      <c r="I91" s="69"/>
    </row>
    <row r="92" spans="1:9" ht="36" customHeight="1" x14ac:dyDescent="0.25">
      <c r="A92" s="138" t="s">
        <v>111</v>
      </c>
      <c r="B92" s="76" t="s">
        <v>192</v>
      </c>
      <c r="C92" s="77"/>
      <c r="D92" s="77"/>
      <c r="E92" s="54"/>
      <c r="F92" s="67">
        <v>1080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193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8" t="s">
        <v>113</v>
      </c>
      <c r="B94" s="76" t="s">
        <v>226</v>
      </c>
      <c r="C94" s="77"/>
      <c r="D94" s="77"/>
      <c r="E94" s="54"/>
      <c r="F94" s="67">
        <v>2160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227</v>
      </c>
      <c r="C95" s="77"/>
      <c r="D95" s="77"/>
      <c r="E95" s="54"/>
      <c r="F95" s="67">
        <v>2160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228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thickBot="1" x14ac:dyDescent="0.3">
      <c r="A97" s="7"/>
      <c r="B97" s="76" t="s">
        <v>197</v>
      </c>
      <c r="C97" s="77"/>
      <c r="D97" s="77"/>
      <c r="E97" s="54"/>
      <c r="F97" s="67">
        <v>1080</v>
      </c>
      <c r="G97" s="68"/>
      <c r="H97" s="68"/>
      <c r="I97" s="69"/>
    </row>
    <row r="98" spans="1:9" ht="54" customHeight="1" thickBot="1" x14ac:dyDescent="0.3">
      <c r="B98" s="18" t="s">
        <v>198</v>
      </c>
      <c r="C98" s="19"/>
      <c r="D98" s="19"/>
      <c r="E98" s="20"/>
      <c r="F98" s="110"/>
      <c r="G98" s="111"/>
      <c r="H98" s="111"/>
      <c r="I98" s="112"/>
    </row>
    <row r="99" spans="1:9" ht="36" customHeight="1" x14ac:dyDescent="0.25">
      <c r="B99" s="78" t="s">
        <v>199</v>
      </c>
      <c r="C99" s="79"/>
      <c r="D99" s="79"/>
      <c r="E99" s="36"/>
      <c r="F99" s="80">
        <v>14184</v>
      </c>
      <c r="G99" s="81"/>
      <c r="H99" s="81"/>
      <c r="I99" s="82"/>
    </row>
    <row r="100" spans="1:9" ht="36" customHeight="1" x14ac:dyDescent="0.25">
      <c r="B100" s="76" t="s">
        <v>200</v>
      </c>
      <c r="C100" s="77"/>
      <c r="D100" s="77"/>
      <c r="E100" s="54"/>
      <c r="F100" s="67">
        <v>28332</v>
      </c>
      <c r="G100" s="68"/>
      <c r="H100" s="68"/>
      <c r="I100" s="69"/>
    </row>
    <row r="101" spans="1:9" ht="36" customHeight="1" x14ac:dyDescent="0.25">
      <c r="B101" s="76" t="s">
        <v>201</v>
      </c>
      <c r="C101" s="77"/>
      <c r="D101" s="77"/>
      <c r="E101" s="54"/>
      <c r="F101" s="67">
        <v>35424</v>
      </c>
      <c r="G101" s="68"/>
      <c r="H101" s="68"/>
      <c r="I101" s="69"/>
    </row>
    <row r="102" spans="1:9" ht="36" customHeight="1" x14ac:dyDescent="0.25">
      <c r="B102" s="76" t="s">
        <v>202</v>
      </c>
      <c r="C102" s="77"/>
      <c r="D102" s="77"/>
      <c r="E102" s="54"/>
      <c r="F102" s="67">
        <v>360</v>
      </c>
      <c r="G102" s="68"/>
      <c r="H102" s="68"/>
      <c r="I102" s="69"/>
    </row>
    <row r="103" spans="1:9" ht="36" customHeight="1" x14ac:dyDescent="0.25">
      <c r="B103" s="76" t="s">
        <v>203</v>
      </c>
      <c r="C103" s="77"/>
      <c r="D103" s="77"/>
      <c r="E103" s="54"/>
      <c r="F103" s="67">
        <v>21240</v>
      </c>
      <c r="G103" s="68"/>
      <c r="H103" s="68"/>
      <c r="I103" s="69"/>
    </row>
    <row r="104" spans="1:9" ht="36" customHeight="1" x14ac:dyDescent="0.25">
      <c r="B104" s="76" t="s">
        <v>204</v>
      </c>
      <c r="C104" s="77"/>
      <c r="D104" s="77"/>
      <c r="E104" s="54"/>
      <c r="F104" s="67">
        <v>42480</v>
      </c>
      <c r="G104" s="68"/>
      <c r="H104" s="68"/>
      <c r="I104" s="69"/>
    </row>
    <row r="105" spans="1:9" ht="36" customHeight="1" x14ac:dyDescent="0.25">
      <c r="B105" s="76" t="s">
        <v>205</v>
      </c>
      <c r="C105" s="77"/>
      <c r="D105" s="77"/>
      <c r="E105" s="54"/>
      <c r="F105" s="67">
        <v>53100</v>
      </c>
      <c r="G105" s="68"/>
      <c r="H105" s="68"/>
      <c r="I105" s="69"/>
    </row>
    <row r="106" spans="1:9" ht="36" customHeight="1" thickBot="1" x14ac:dyDescent="0.3">
      <c r="B106" s="118" t="s">
        <v>206</v>
      </c>
      <c r="C106" s="119"/>
      <c r="D106" s="119"/>
      <c r="E106" s="120"/>
      <c r="F106" s="178">
        <v>720</v>
      </c>
      <c r="G106" s="50"/>
      <c r="H106" s="50"/>
      <c r="I106" s="51"/>
    </row>
    <row r="107" spans="1:9" ht="36" customHeight="1" x14ac:dyDescent="0.25">
      <c r="A107" s="7"/>
      <c r="B107" s="251" t="s">
        <v>186</v>
      </c>
      <c r="C107" s="252"/>
      <c r="D107" s="252"/>
      <c r="E107" s="252"/>
      <c r="F107" s="252"/>
      <c r="G107" s="252"/>
      <c r="H107" s="252"/>
      <c r="I107" s="252"/>
    </row>
    <row r="108" spans="1:9" ht="36" customHeight="1" thickBot="1" x14ac:dyDescent="0.3">
      <c r="A108" s="7"/>
      <c r="B108" s="318" t="s">
        <v>207</v>
      </c>
      <c r="C108" s="318"/>
      <c r="D108" s="318"/>
      <c r="E108" s="318"/>
      <c r="F108" s="263">
        <v>90</v>
      </c>
      <c r="G108" s="263"/>
      <c r="H108" s="263"/>
      <c r="I108" s="263"/>
    </row>
    <row r="109" spans="1:9" ht="24" thickBot="1" x14ac:dyDescent="0.3">
      <c r="B109" s="27"/>
      <c r="C109" s="38"/>
      <c r="D109" s="38"/>
      <c r="E109" s="39"/>
      <c r="F109" s="40"/>
      <c r="G109" s="41"/>
      <c r="H109" s="41"/>
      <c r="I109" s="42"/>
    </row>
    <row r="110" spans="1:9" ht="21" customHeight="1" x14ac:dyDescent="0.25">
      <c r="B110" s="130"/>
      <c r="C110" s="130"/>
      <c r="D110" s="130"/>
      <c r="E110" s="130"/>
      <c r="F110" s="130"/>
      <c r="G110" s="130"/>
      <c r="H110" s="130"/>
      <c r="I110" s="130"/>
    </row>
    <row r="111" spans="1:9" s="133" customFormat="1" ht="27" customHeight="1" x14ac:dyDescent="0.25">
      <c r="A111" s="7" t="s">
        <v>113</v>
      </c>
      <c r="B111" s="132" t="s">
        <v>295</v>
      </c>
      <c r="C111" s="132"/>
      <c r="D111" s="132"/>
      <c r="E111" s="132"/>
      <c r="F111" s="132"/>
      <c r="G111" s="132"/>
      <c r="H111" s="132"/>
      <c r="I111" s="132"/>
    </row>
    <row r="112" spans="1:9" s="135" customFormat="1" ht="45" customHeight="1" x14ac:dyDescent="0.25">
      <c r="A112" s="7"/>
      <c r="B112" s="134" t="s">
        <v>211</v>
      </c>
      <c r="C112" s="134"/>
      <c r="D112" s="134"/>
      <c r="E112" s="134"/>
      <c r="F112" s="134"/>
      <c r="G112" s="134"/>
      <c r="H112" s="134"/>
      <c r="I112" s="134"/>
    </row>
    <row r="113" ht="21" customHeight="1" x14ac:dyDescent="0.25"/>
  </sheetData>
  <sheetProtection selectLockedCells="1" selectUnlockedCells="1"/>
  <mergeCells count="216">
    <mergeCell ref="B109:E109"/>
    <mergeCell ref="F109:I109"/>
    <mergeCell ref="B110:I110"/>
    <mergeCell ref="B111:I111"/>
    <mergeCell ref="B112:I112"/>
    <mergeCell ref="B105:E105"/>
    <mergeCell ref="F105:I105"/>
    <mergeCell ref="B106:E106"/>
    <mergeCell ref="F106:I106"/>
    <mergeCell ref="B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38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28728</v>
      </c>
      <c r="G8" s="33">
        <f>H8*1.1</f>
        <v>26334.000000000004</v>
      </c>
      <c r="H8" s="33">
        <v>23940</v>
      </c>
      <c r="I8" s="33">
        <f>H8*0.75</f>
        <v>17955</v>
      </c>
      <c r="J8" s="33">
        <f>H8*0.5</f>
        <v>11970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40262.400000000001</v>
      </c>
      <c r="G9" s="37">
        <f>H9*1.1</f>
        <v>36907.200000000004</v>
      </c>
      <c r="H9" s="37">
        <v>33552</v>
      </c>
      <c r="I9" s="37">
        <f>H9*0.75</f>
        <v>25164</v>
      </c>
      <c r="J9" s="37">
        <f>H9*0.5</f>
        <v>16776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35208</v>
      </c>
      <c r="G11" s="33">
        <f>H11*1.1</f>
        <v>32274.000000000004</v>
      </c>
      <c r="H11" s="33">
        <v>29340</v>
      </c>
      <c r="I11" s="33">
        <f>H11*0.75</f>
        <v>22005</v>
      </c>
      <c r="J11" s="33">
        <f>H11*0.5</f>
        <v>14670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49334.400000000001</v>
      </c>
      <c r="G12" s="37">
        <f>H12*1.1</f>
        <v>45223.200000000004</v>
      </c>
      <c r="H12" s="37">
        <v>41112</v>
      </c>
      <c r="I12" s="37">
        <f>H12*0.75</f>
        <v>30834</v>
      </c>
      <c r="J12" s="37">
        <f>H12*0.5</f>
        <v>20556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4320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6480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2664 до 53280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2664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21312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23976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26640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29304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34632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39960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42624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45288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47952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50616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9360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8640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9360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36720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720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1800</v>
      </c>
      <c r="G56" s="94"/>
      <c r="H56" s="94"/>
      <c r="I56" s="94"/>
      <c r="J56" s="95"/>
    </row>
    <row r="57" spans="1:10" ht="24" customHeight="1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78" t="s">
        <v>157</v>
      </c>
      <c r="C58" s="479"/>
      <c r="D58" s="479"/>
      <c r="E58" s="480"/>
      <c r="F58" s="193">
        <v>15840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9720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12240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30600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36720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10800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24480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13680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32760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3060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10800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7200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32760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9000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5400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16200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18000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22320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13680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2">
        <v>17280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2">
        <v>43200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2">
        <v>51840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2">
        <v>15120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2">
        <v>34560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2">
        <v>19440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2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2">
        <v>46080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3" t="s">
        <v>184</v>
      </c>
      <c r="C85" s="514"/>
      <c r="D85" s="514"/>
      <c r="E85" s="515"/>
      <c r="F85" s="158">
        <v>12960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18144</v>
      </c>
      <c r="G92" s="225">
        <f>H92*1.1</f>
        <v>16632</v>
      </c>
      <c r="H92" s="225">
        <v>15120</v>
      </c>
      <c r="I92" s="225">
        <f>H92*0.75</f>
        <v>11340</v>
      </c>
      <c r="J92" s="226">
        <f>H92*0.5</f>
        <v>7560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15120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1800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25920</v>
      </c>
      <c r="G95" s="225">
        <f>H95*1.1</f>
        <v>23760.000000000004</v>
      </c>
      <c r="H95" s="225">
        <v>21600</v>
      </c>
      <c r="I95" s="225">
        <f>H95*0.75</f>
        <v>16200</v>
      </c>
      <c r="J95" s="226">
        <f>H95*0.5</f>
        <v>10800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2">
        <v>21600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2">
        <v>2880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20304</v>
      </c>
      <c r="G98" s="117">
        <f>H98*1.1</f>
        <v>18612</v>
      </c>
      <c r="H98" s="117">
        <v>16920</v>
      </c>
      <c r="I98" s="117">
        <f>H98*0.75</f>
        <v>12690</v>
      </c>
      <c r="J98" s="117">
        <f>H98*0.5</f>
        <v>8460</v>
      </c>
    </row>
    <row r="99" spans="1:10" ht="54" customHeight="1" thickBot="1" x14ac:dyDescent="0.3">
      <c r="A99" s="7"/>
      <c r="B99" s="321" t="s">
        <v>198</v>
      </c>
      <c r="C99" s="322"/>
      <c r="D99" s="322"/>
      <c r="E99" s="323"/>
      <c r="F99" s="493"/>
      <c r="G99" s="494"/>
      <c r="H99" s="494"/>
      <c r="I99" s="494"/>
      <c r="J99" s="495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23760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59400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71280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89280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12744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18000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4276,8 до 51480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21600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2160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5400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78" t="s">
        <v>157</v>
      </c>
      <c r="C58" s="479"/>
      <c r="D58" s="479"/>
      <c r="E58" s="480"/>
      <c r="F58" s="193">
        <v>14472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17496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21672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42894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51480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21672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14472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21672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12960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4276.7999999999993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15300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10188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42894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25920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4644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22356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21600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20880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25200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2">
        <v>30960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2">
        <v>60480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2">
        <v>72576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2">
        <v>30960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2">
        <v>20880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2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2">
        <v>6480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2">
        <v>60480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3" t="s">
        <v>184</v>
      </c>
      <c r="C85" s="514"/>
      <c r="D85" s="514"/>
      <c r="E85" s="515"/>
      <c r="F85" s="158">
        <v>36720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18878.399999999998</v>
      </c>
      <c r="G92" s="225">
        <f>H92*1.1</f>
        <v>17305.2</v>
      </c>
      <c r="H92" s="225">
        <v>15732</v>
      </c>
      <c r="I92" s="225">
        <f>H92*0.75</f>
        <v>11799</v>
      </c>
      <c r="J92" s="226">
        <f>H92*0.5</f>
        <v>7866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11484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5094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26784</v>
      </c>
      <c r="G95" s="225">
        <f>H95*1.1</f>
        <v>24552.000000000004</v>
      </c>
      <c r="H95" s="225">
        <v>22320</v>
      </c>
      <c r="I95" s="225">
        <f>H95*0.75</f>
        <v>16740</v>
      </c>
      <c r="J95" s="226">
        <f>H95*0.5</f>
        <v>11160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2">
        <v>16560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2">
        <v>7200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4"/>
      <c r="F98" s="257">
        <v>15732</v>
      </c>
      <c r="G98" s="257"/>
      <c r="H98" s="257"/>
      <c r="I98" s="257"/>
      <c r="J98" s="258"/>
    </row>
    <row r="99" spans="1:10" ht="54" customHeight="1" thickBot="1" x14ac:dyDescent="0.3">
      <c r="A99" s="7"/>
      <c r="B99" s="321" t="s">
        <v>198</v>
      </c>
      <c r="C99" s="322"/>
      <c r="D99" s="322"/>
      <c r="E99" s="323"/>
      <c r="F99" s="493"/>
      <c r="G99" s="494"/>
      <c r="H99" s="494"/>
      <c r="I99" s="494"/>
      <c r="J99" s="495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30582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61164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76464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864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45864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91764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114696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1296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0" zoomScaleNormal="60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361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12960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18720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6120 до 108000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17280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1728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8640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78" t="s">
        <v>157</v>
      </c>
      <c r="C58" s="479"/>
      <c r="D58" s="479"/>
      <c r="E58" s="480"/>
      <c r="F58" s="193">
        <v>27360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21600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36000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36000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43200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13680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19440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26640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108000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6120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21600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14400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39600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18000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10800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21600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36000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38880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30240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2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2">
        <v>50400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2">
        <v>60480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2">
        <v>20160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2">
        <v>27360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2">
        <v>37440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2">
        <v>8640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2">
        <v>56160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3" t="s">
        <v>184</v>
      </c>
      <c r="C85" s="514"/>
      <c r="D85" s="514"/>
      <c r="E85" s="515"/>
      <c r="F85" s="158">
        <v>25920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30240</v>
      </c>
      <c r="G92" s="225">
        <f>H92*1.1</f>
        <v>27720.000000000004</v>
      </c>
      <c r="H92" s="225">
        <v>25200</v>
      </c>
      <c r="I92" s="225">
        <f>H92*0.75</f>
        <v>18900</v>
      </c>
      <c r="J92" s="226">
        <f>H92*0.5</f>
        <v>12600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43200</v>
      </c>
      <c r="G95" s="225">
        <f>H95*1.1</f>
        <v>39600</v>
      </c>
      <c r="H95" s="225">
        <v>36000</v>
      </c>
      <c r="I95" s="225">
        <f>H95*0.75</f>
        <v>27000</v>
      </c>
      <c r="J95" s="226">
        <f>H95*0.5</f>
        <v>18000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2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2">
        <v>14400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29376</v>
      </c>
      <c r="G98" s="117">
        <f>H98*1.1</f>
        <v>26928.000000000004</v>
      </c>
      <c r="H98" s="117">
        <v>24480</v>
      </c>
      <c r="I98" s="117">
        <f>H98*0.75</f>
        <v>18360</v>
      </c>
      <c r="J98" s="117">
        <f>H98*0.5</f>
        <v>12240</v>
      </c>
    </row>
    <row r="99" spans="1:10" ht="54" customHeight="1" thickBot="1" x14ac:dyDescent="0.3">
      <c r="A99" s="7"/>
      <c r="B99" s="321" t="s">
        <v>198</v>
      </c>
      <c r="C99" s="322"/>
      <c r="D99" s="322"/>
      <c r="E99" s="323"/>
      <c r="F99" s="493"/>
      <c r="G99" s="494"/>
      <c r="H99" s="494"/>
      <c r="I99" s="494"/>
      <c r="J99" s="495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47520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95040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118800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1440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71280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142560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178560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2160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38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activeCell="A6" sqref="A6:XFD6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6"/>
      <c r="G14" s="147"/>
      <c r="H14" s="147"/>
      <c r="I14" s="147"/>
      <c r="J14" s="148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149">
        <v>13140</v>
      </c>
      <c r="G15" s="150"/>
      <c r="H15" s="150"/>
      <c r="I15" s="150"/>
      <c r="J15" s="151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121">
        <v>18720</v>
      </c>
      <c r="G16" s="122"/>
      <c r="H16" s="122"/>
      <c r="I16" s="122"/>
      <c r="J16" s="123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1512</v>
      </c>
      <c r="G19" s="68"/>
      <c r="H19" s="68"/>
      <c r="I19" s="68"/>
      <c r="J19" s="69"/>
    </row>
    <row r="20" spans="1:10" ht="30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6" customHeight="1" thickBot="1" x14ac:dyDescent="0.3">
      <c r="A42" s="7"/>
      <c r="B42" s="70" t="s">
        <v>142</v>
      </c>
      <c r="C42" s="71"/>
      <c r="D42" s="71"/>
      <c r="E42" s="72"/>
      <c r="F42" s="73" t="str">
        <f>"Цена от "&amp;MIN(F43:F52)&amp;" до "&amp;MAX(F43:F52)</f>
        <v>Цена от 2340 до 56340</v>
      </c>
      <c r="G42" s="74"/>
      <c r="H42" s="74"/>
      <c r="I42" s="74"/>
      <c r="J42" s="75"/>
    </row>
    <row r="43" spans="1:10" ht="36" customHeight="1" x14ac:dyDescent="0.25">
      <c r="A43" s="7"/>
      <c r="B43" s="76" t="s">
        <v>143</v>
      </c>
      <c r="C43" s="77"/>
      <c r="D43" s="77"/>
      <c r="E43" s="54"/>
      <c r="F43" s="67">
        <v>8280</v>
      </c>
      <c r="G43" s="68"/>
      <c r="H43" s="68"/>
      <c r="I43" s="68"/>
      <c r="J43" s="69"/>
    </row>
    <row r="44" spans="1:10" ht="36" customHeight="1" x14ac:dyDescent="0.25">
      <c r="A44" s="7"/>
      <c r="B44" s="76" t="s">
        <v>212</v>
      </c>
      <c r="C44" s="77"/>
      <c r="D44" s="77"/>
      <c r="E44" s="54"/>
      <c r="F44" s="67">
        <v>5040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56340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13140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34740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2340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2340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4680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7020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41940</v>
      </c>
      <c r="G52" s="68"/>
      <c r="H52" s="68"/>
      <c r="I52" s="68"/>
      <c r="J52" s="69"/>
    </row>
    <row r="53" spans="1:10" ht="54" customHeight="1" thickBot="1" x14ac:dyDescent="0.3">
      <c r="A53" s="7"/>
      <c r="B53" s="203" t="s">
        <v>213</v>
      </c>
      <c r="C53" s="204"/>
      <c r="D53" s="204"/>
      <c r="E53" s="205"/>
      <c r="F53" s="218" t="str">
        <f>"Цена от "&amp;MIN(F55,F59:F72)&amp;" до "&amp;MAX(F55,F59:F72)</f>
        <v>Цена от 3240 до 787140</v>
      </c>
      <c r="G53" s="219"/>
      <c r="H53" s="219"/>
      <c r="I53" s="219"/>
      <c r="J53" s="220"/>
    </row>
    <row r="54" spans="1:10" ht="24" customHeight="1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154</v>
      </c>
      <c r="C55" s="77"/>
      <c r="D55" s="77"/>
      <c r="E55" s="54"/>
      <c r="F55" s="67">
        <v>75600</v>
      </c>
      <c r="G55" s="68"/>
      <c r="H55" s="68"/>
      <c r="I55" s="68"/>
      <c r="J55" s="69"/>
    </row>
    <row r="56" spans="1:10" ht="36" customHeight="1" x14ac:dyDescent="0.25">
      <c r="A56" s="7"/>
      <c r="B56" s="84" t="s">
        <v>155</v>
      </c>
      <c r="C56" s="85"/>
      <c r="D56" s="85"/>
      <c r="E56" s="86"/>
      <c r="F56" s="67">
        <v>7560</v>
      </c>
      <c r="G56" s="68"/>
      <c r="H56" s="68"/>
      <c r="I56" s="68"/>
      <c r="J56" s="69"/>
    </row>
    <row r="57" spans="1:10" ht="36" customHeight="1" thickBot="1" x14ac:dyDescent="0.3">
      <c r="A57" s="7"/>
      <c r="B57" s="84" t="s">
        <v>156</v>
      </c>
      <c r="C57" s="85"/>
      <c r="D57" s="85"/>
      <c r="E57" s="86"/>
      <c r="F57" s="67">
        <v>18900</v>
      </c>
      <c r="G57" s="68"/>
      <c r="H57" s="68"/>
      <c r="I57" s="68"/>
      <c r="J57" s="69"/>
    </row>
    <row r="58" spans="1:10" ht="24" customHeight="1" thickBot="1" x14ac:dyDescent="0.3">
      <c r="A58" s="7"/>
      <c r="B58" s="143"/>
      <c r="C58" s="144"/>
      <c r="D58" s="144"/>
      <c r="E58" s="145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478" t="s">
        <v>157</v>
      </c>
      <c r="C59" s="479"/>
      <c r="D59" s="479"/>
      <c r="E59" s="480"/>
      <c r="F59" s="80">
        <v>32940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235" t="s">
        <v>158</v>
      </c>
      <c r="C60" s="236"/>
      <c r="D60" s="236"/>
      <c r="E60" s="237"/>
      <c r="F60" s="257">
        <v>36540</v>
      </c>
      <c r="G60" s="257"/>
      <c r="H60" s="257"/>
      <c r="I60" s="257"/>
      <c r="J60" s="258"/>
    </row>
    <row r="61" spans="1:10" ht="36" customHeight="1" x14ac:dyDescent="0.25">
      <c r="A61" s="7"/>
      <c r="B61" s="235" t="s">
        <v>260</v>
      </c>
      <c r="C61" s="236"/>
      <c r="D61" s="236"/>
      <c r="E61" s="237"/>
      <c r="F61" s="257">
        <v>787140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159</v>
      </c>
      <c r="C62" s="236"/>
      <c r="D62" s="236"/>
      <c r="E62" s="237"/>
      <c r="F62" s="257">
        <v>131940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160</v>
      </c>
      <c r="C63" s="236"/>
      <c r="D63" s="236"/>
      <c r="E63" s="237"/>
      <c r="F63" s="257">
        <v>34740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161</v>
      </c>
      <c r="C64" s="236"/>
      <c r="D64" s="236"/>
      <c r="E64" s="237"/>
      <c r="F64" s="257">
        <v>41688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162</v>
      </c>
      <c r="C65" s="236"/>
      <c r="D65" s="236"/>
      <c r="E65" s="237"/>
      <c r="F65" s="257">
        <v>50940</v>
      </c>
      <c r="G65" s="257"/>
      <c r="H65" s="257"/>
      <c r="I65" s="257"/>
      <c r="J65" s="258"/>
    </row>
    <row r="66" spans="1:10" ht="36" customHeight="1" x14ac:dyDescent="0.25">
      <c r="A66" s="7" t="s">
        <v>111</v>
      </c>
      <c r="B66" s="235" t="s">
        <v>163</v>
      </c>
      <c r="C66" s="236"/>
      <c r="D66" s="236"/>
      <c r="E66" s="237"/>
      <c r="F66" s="257">
        <v>74340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164</v>
      </c>
      <c r="C67" s="236"/>
      <c r="D67" s="236"/>
      <c r="E67" s="237"/>
      <c r="F67" s="257">
        <v>133740</v>
      </c>
      <c r="G67" s="257"/>
      <c r="H67" s="257"/>
      <c r="I67" s="257"/>
      <c r="J67" s="258"/>
    </row>
    <row r="68" spans="1:10" ht="36" customHeight="1" x14ac:dyDescent="0.25">
      <c r="A68" s="7"/>
      <c r="B68" s="78" t="s">
        <v>165</v>
      </c>
      <c r="C68" s="79"/>
      <c r="D68" s="79"/>
      <c r="E68" s="36"/>
      <c r="F68" s="257">
        <v>36000</v>
      </c>
      <c r="G68" s="257"/>
      <c r="H68" s="257"/>
      <c r="I68" s="257"/>
      <c r="J68" s="258"/>
    </row>
    <row r="69" spans="1:10" ht="36" customHeight="1" x14ac:dyDescent="0.25">
      <c r="A69" s="7" t="s">
        <v>111</v>
      </c>
      <c r="B69" s="235" t="s">
        <v>166</v>
      </c>
      <c r="C69" s="236"/>
      <c r="D69" s="236"/>
      <c r="E69" s="237"/>
      <c r="F69" s="257">
        <v>3240</v>
      </c>
      <c r="G69" s="257"/>
      <c r="H69" s="257"/>
      <c r="I69" s="257"/>
      <c r="J69" s="258"/>
    </row>
    <row r="70" spans="1:10" ht="36" customHeight="1" x14ac:dyDescent="0.25">
      <c r="A70" s="7"/>
      <c r="B70" s="235" t="s">
        <v>167</v>
      </c>
      <c r="C70" s="236"/>
      <c r="D70" s="236"/>
      <c r="E70" s="237"/>
      <c r="F70" s="257">
        <v>27540</v>
      </c>
      <c r="G70" s="257"/>
      <c r="H70" s="257"/>
      <c r="I70" s="257"/>
      <c r="J70" s="258"/>
    </row>
    <row r="71" spans="1:10" ht="36" customHeight="1" x14ac:dyDescent="0.25">
      <c r="B71" s="235" t="s">
        <v>168</v>
      </c>
      <c r="C71" s="236"/>
      <c r="D71" s="236"/>
      <c r="E71" s="237"/>
      <c r="F71" s="257">
        <v>22500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170</v>
      </c>
      <c r="C72" s="236"/>
      <c r="D72" s="236"/>
      <c r="E72" s="237"/>
      <c r="F72" s="257">
        <v>41940</v>
      </c>
      <c r="G72" s="257"/>
      <c r="H72" s="257"/>
      <c r="I72" s="257"/>
      <c r="J72" s="258"/>
    </row>
    <row r="73" spans="1:10" ht="37.5" customHeight="1" x14ac:dyDescent="0.25">
      <c r="A73" s="7"/>
      <c r="B73" s="76" t="s">
        <v>171</v>
      </c>
      <c r="C73" s="77"/>
      <c r="D73" s="77"/>
      <c r="E73" s="54"/>
      <c r="F73" s="257">
        <v>8280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172</v>
      </c>
      <c r="C74" s="77"/>
      <c r="D74" s="77"/>
      <c r="E74" s="54"/>
      <c r="F74" s="257">
        <v>49950</v>
      </c>
      <c r="G74" s="257"/>
      <c r="H74" s="257"/>
      <c r="I74" s="257"/>
      <c r="J74" s="258"/>
    </row>
    <row r="75" spans="1:10" ht="36" customHeight="1" x14ac:dyDescent="0.25">
      <c r="A75" s="7"/>
      <c r="B75" s="76" t="s">
        <v>173</v>
      </c>
      <c r="C75" s="77"/>
      <c r="D75" s="77"/>
      <c r="E75" s="53"/>
      <c r="F75" s="257">
        <v>30060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174</v>
      </c>
      <c r="C76" s="236"/>
      <c r="D76" s="236"/>
      <c r="E76" s="237"/>
      <c r="F76" s="257">
        <v>46800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175</v>
      </c>
      <c r="C77" s="236"/>
      <c r="D77" s="236"/>
      <c r="E77" s="237"/>
      <c r="F77" s="257">
        <v>51840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235" t="s">
        <v>176</v>
      </c>
      <c r="C78" s="236"/>
      <c r="D78" s="236"/>
      <c r="E78" s="237"/>
      <c r="F78" s="257">
        <v>185040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235" t="s">
        <v>177</v>
      </c>
      <c r="C79" s="236"/>
      <c r="D79" s="236"/>
      <c r="E79" s="237"/>
      <c r="F79" s="257">
        <v>48960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235" t="s">
        <v>178</v>
      </c>
      <c r="C80" s="236"/>
      <c r="D80" s="236"/>
      <c r="E80" s="237"/>
      <c r="F80" s="516">
        <v>58752</v>
      </c>
      <c r="G80" s="516"/>
      <c r="H80" s="516"/>
      <c r="I80" s="516"/>
      <c r="J80" s="517"/>
    </row>
    <row r="81" spans="1:10" ht="36" customHeight="1" x14ac:dyDescent="0.25">
      <c r="A81" s="7" t="s">
        <v>113</v>
      </c>
      <c r="B81" s="235" t="s">
        <v>179</v>
      </c>
      <c r="C81" s="236"/>
      <c r="D81" s="236"/>
      <c r="E81" s="237"/>
      <c r="F81" s="257">
        <v>72000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235" t="s">
        <v>180</v>
      </c>
      <c r="C82" s="236"/>
      <c r="D82" s="236"/>
      <c r="E82" s="237"/>
      <c r="F82" s="257">
        <v>104400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235" t="s">
        <v>181</v>
      </c>
      <c r="C83" s="236"/>
      <c r="D83" s="236"/>
      <c r="E83" s="237"/>
      <c r="F83" s="257">
        <v>187920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235" t="s">
        <v>182</v>
      </c>
      <c r="C84" s="236"/>
      <c r="D84" s="236"/>
      <c r="E84" s="237"/>
      <c r="F84" s="257">
        <v>5040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513" t="s">
        <v>184</v>
      </c>
      <c r="C85" s="514"/>
      <c r="D85" s="514"/>
      <c r="E85" s="515"/>
      <c r="F85" s="257">
        <v>59040</v>
      </c>
      <c r="G85" s="257"/>
      <c r="H85" s="257"/>
      <c r="I85" s="257"/>
      <c r="J85" s="258"/>
    </row>
    <row r="86" spans="1:10" ht="22.5" customHeight="1" x14ac:dyDescent="0.25">
      <c r="A86" s="7" t="s">
        <v>111</v>
      </c>
      <c r="B86" s="104" t="s">
        <v>186</v>
      </c>
      <c r="C86" s="105"/>
      <c r="D86" s="105"/>
      <c r="E86" s="105"/>
      <c r="F86" s="105"/>
      <c r="G86" s="105"/>
      <c r="H86" s="105"/>
      <c r="I86" s="105"/>
      <c r="J86" s="106"/>
    </row>
    <row r="87" spans="1:10" ht="36" customHeight="1" thickBot="1" x14ac:dyDescent="0.3">
      <c r="A87" s="7"/>
      <c r="B87" s="52" t="s">
        <v>169</v>
      </c>
      <c r="C87" s="96"/>
      <c r="D87" s="96"/>
      <c r="E87" s="97"/>
      <c r="F87" s="67">
        <v>40</v>
      </c>
      <c r="G87" s="68"/>
      <c r="H87" s="68"/>
      <c r="I87" s="68"/>
      <c r="J87" s="69"/>
    </row>
    <row r="88" spans="1:10" ht="36" customHeight="1" thickBot="1" x14ac:dyDescent="0.3">
      <c r="A88" s="7"/>
      <c r="B88" s="98" t="s">
        <v>185</v>
      </c>
      <c r="C88" s="99"/>
      <c r="D88" s="99"/>
      <c r="E88" s="100"/>
      <c r="F88" s="101"/>
      <c r="G88" s="102"/>
      <c r="H88" s="102"/>
      <c r="I88" s="102"/>
      <c r="J88" s="103"/>
    </row>
    <row r="89" spans="1:10" ht="36" customHeight="1" thickBot="1" x14ac:dyDescent="0.3">
      <c r="A89" s="7"/>
      <c r="B89" s="171" t="s">
        <v>186</v>
      </c>
      <c r="C89" s="172"/>
      <c r="D89" s="172"/>
      <c r="E89" s="172"/>
      <c r="F89" s="172"/>
      <c r="G89" s="172"/>
      <c r="H89" s="172"/>
      <c r="I89" s="172"/>
      <c r="J89" s="173"/>
    </row>
    <row r="90" spans="1:10" ht="36" customHeight="1" x14ac:dyDescent="0.25">
      <c r="A90" s="7"/>
      <c r="B90" s="107" t="s">
        <v>187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A91" s="7"/>
      <c r="B91" s="76" t="s">
        <v>188</v>
      </c>
      <c r="C91" s="77"/>
      <c r="D91" s="77"/>
      <c r="E91" s="54"/>
      <c r="F91" s="67">
        <v>99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189</v>
      </c>
      <c r="C92" s="77"/>
      <c r="D92" s="77"/>
      <c r="E92" s="54"/>
      <c r="F92" s="67">
        <v>150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190</v>
      </c>
      <c r="C93" s="19"/>
      <c r="D93" s="19"/>
      <c r="E93" s="20"/>
      <c r="F93" s="218"/>
      <c r="G93" s="219"/>
      <c r="H93" s="219"/>
      <c r="I93" s="219"/>
      <c r="J93" s="220"/>
    </row>
    <row r="94" spans="1:10" ht="36" customHeight="1" x14ac:dyDescent="0.25">
      <c r="A94" s="7" t="s">
        <v>111</v>
      </c>
      <c r="B94" s="235" t="s">
        <v>244</v>
      </c>
      <c r="C94" s="236"/>
      <c r="D94" s="236"/>
      <c r="E94" s="237"/>
      <c r="F94" s="67">
        <v>50940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235" t="s">
        <v>261</v>
      </c>
      <c r="C95" s="236"/>
      <c r="D95" s="236"/>
      <c r="E95" s="237"/>
      <c r="F95" s="67">
        <v>49140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235" t="s">
        <v>262</v>
      </c>
      <c r="C96" s="236"/>
      <c r="D96" s="236"/>
      <c r="E96" s="237"/>
      <c r="F96" s="67">
        <v>72000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235" t="s">
        <v>263</v>
      </c>
      <c r="C97" s="236"/>
      <c r="D97" s="236"/>
      <c r="E97" s="237"/>
      <c r="F97" s="67">
        <v>69120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4"/>
      <c r="F98" s="257">
        <v>49140</v>
      </c>
      <c r="G98" s="257"/>
      <c r="H98" s="257"/>
      <c r="I98" s="257"/>
      <c r="J98" s="258"/>
    </row>
    <row r="99" spans="1:10" ht="54" customHeight="1" thickBot="1" x14ac:dyDescent="0.3">
      <c r="A99" s="7"/>
      <c r="B99" s="321" t="s">
        <v>198</v>
      </c>
      <c r="C99" s="322"/>
      <c r="D99" s="322"/>
      <c r="E99" s="323"/>
      <c r="F99" s="110"/>
      <c r="G99" s="111"/>
      <c r="H99" s="111"/>
      <c r="I99" s="111"/>
      <c r="J99" s="112"/>
    </row>
    <row r="100" spans="1:10" ht="36" customHeight="1" x14ac:dyDescent="0.25">
      <c r="A100" s="7"/>
      <c r="B100" s="34" t="s">
        <v>199</v>
      </c>
      <c r="C100" s="174"/>
      <c r="D100" s="174"/>
      <c r="E100" s="175"/>
      <c r="F100" s="265">
        <v>31140</v>
      </c>
      <c r="G100" s="266"/>
      <c r="H100" s="266"/>
      <c r="I100" s="266"/>
      <c r="J100" s="267"/>
    </row>
    <row r="101" spans="1:10" ht="36" customHeight="1" x14ac:dyDescent="0.25">
      <c r="A101" s="7"/>
      <c r="B101" s="52" t="s">
        <v>200</v>
      </c>
      <c r="C101" s="96"/>
      <c r="D101" s="96"/>
      <c r="E101" s="97"/>
      <c r="F101" s="195">
        <v>61740</v>
      </c>
      <c r="G101" s="257"/>
      <c r="H101" s="257"/>
      <c r="I101" s="257"/>
      <c r="J101" s="258"/>
    </row>
    <row r="102" spans="1:10" ht="36" customHeight="1" x14ac:dyDescent="0.25">
      <c r="A102" s="7"/>
      <c r="B102" s="52" t="s">
        <v>201</v>
      </c>
      <c r="C102" s="96"/>
      <c r="D102" s="96"/>
      <c r="E102" s="97"/>
      <c r="F102" s="195">
        <v>76140</v>
      </c>
      <c r="G102" s="257"/>
      <c r="H102" s="257"/>
      <c r="I102" s="257"/>
      <c r="J102" s="258"/>
    </row>
    <row r="103" spans="1:10" ht="36" customHeight="1" x14ac:dyDescent="0.25">
      <c r="A103" s="7"/>
      <c r="B103" s="52" t="s">
        <v>202</v>
      </c>
      <c r="C103" s="96"/>
      <c r="D103" s="96"/>
      <c r="E103" s="97"/>
      <c r="F103" s="195">
        <v>1080</v>
      </c>
      <c r="G103" s="257"/>
      <c r="H103" s="257"/>
      <c r="I103" s="257"/>
      <c r="J103" s="258"/>
    </row>
    <row r="104" spans="1:10" ht="36" customHeight="1" x14ac:dyDescent="0.25">
      <c r="A104" s="7"/>
      <c r="B104" s="52" t="s">
        <v>203</v>
      </c>
      <c r="C104" s="96"/>
      <c r="D104" s="96"/>
      <c r="E104" s="97"/>
      <c r="F104" s="195">
        <v>43740</v>
      </c>
      <c r="G104" s="257"/>
      <c r="H104" s="257"/>
      <c r="I104" s="257"/>
      <c r="J104" s="258"/>
    </row>
    <row r="105" spans="1:10" ht="36" customHeight="1" x14ac:dyDescent="0.25">
      <c r="A105" s="7"/>
      <c r="B105" s="52" t="s">
        <v>204</v>
      </c>
      <c r="C105" s="96"/>
      <c r="D105" s="96"/>
      <c r="E105" s="97"/>
      <c r="F105" s="195">
        <v>88740</v>
      </c>
      <c r="G105" s="257"/>
      <c r="H105" s="257"/>
      <c r="I105" s="257"/>
      <c r="J105" s="258"/>
    </row>
    <row r="106" spans="1:10" ht="36" customHeight="1" x14ac:dyDescent="0.25">
      <c r="A106" s="7"/>
      <c r="B106" s="52" t="s">
        <v>205</v>
      </c>
      <c r="C106" s="96"/>
      <c r="D106" s="96"/>
      <c r="E106" s="97"/>
      <c r="F106" s="195">
        <v>110340</v>
      </c>
      <c r="G106" s="257"/>
      <c r="H106" s="257"/>
      <c r="I106" s="257"/>
      <c r="J106" s="258"/>
    </row>
    <row r="107" spans="1:10" ht="36" customHeight="1" thickBot="1" x14ac:dyDescent="0.3">
      <c r="A107" s="7"/>
      <c r="B107" s="52" t="s">
        <v>206</v>
      </c>
      <c r="C107" s="96"/>
      <c r="D107" s="96"/>
      <c r="E107" s="97"/>
      <c r="F107" s="195">
        <v>1440</v>
      </c>
      <c r="G107" s="257"/>
      <c r="H107" s="257"/>
      <c r="I107" s="257"/>
      <c r="J107" s="258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150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54" customHeight="1" thickBot="1" x14ac:dyDescent="0.3">
      <c r="A111" s="7" t="s">
        <v>111</v>
      </c>
      <c r="B111" s="468" t="s">
        <v>264</v>
      </c>
      <c r="C111" s="406"/>
      <c r="D111" s="406"/>
      <c r="E111" s="407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469" t="s">
        <v>266</v>
      </c>
      <c r="C112" s="470"/>
      <c r="D112" s="470"/>
      <c r="E112" s="471"/>
      <c r="F112" s="330"/>
      <c r="G112" s="330"/>
      <c r="H112" s="330"/>
      <c r="I112" s="330"/>
      <c r="J112" s="330"/>
    </row>
    <row r="113" spans="1:10" ht="21" customHeight="1" x14ac:dyDescent="0.25">
      <c r="A113" s="7"/>
      <c r="B113" s="127"/>
      <c r="C113" s="128"/>
      <c r="D113" s="128"/>
      <c r="E113" s="128"/>
      <c r="F113" s="129"/>
      <c r="G113" s="129"/>
      <c r="H113" s="129"/>
      <c r="I113" s="129"/>
      <c r="J113" s="129"/>
    </row>
    <row r="114" spans="1:10" ht="67.5" customHeight="1" x14ac:dyDescent="0.25">
      <c r="A114" s="7"/>
      <c r="B114" s="130" t="s">
        <v>267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21" x14ac:dyDescent="0.25">
      <c r="A115" s="7" t="s">
        <v>113</v>
      </c>
      <c r="B115" s="132" t="s">
        <v>247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s="182" customFormat="1" ht="20.100000000000001" customHeight="1" x14ac:dyDescent="0.25">
      <c r="B116" s="395"/>
      <c r="F116" s="396"/>
      <c r="G116" s="396"/>
      <c r="H116" s="396"/>
      <c r="I116" s="396"/>
      <c r="J116" s="396"/>
    </row>
    <row r="117" spans="1:10" s="332" customFormat="1" ht="36" customHeight="1" thickBot="1" x14ac:dyDescent="0.3">
      <c r="B117" s="333" t="s">
        <v>268</v>
      </c>
      <c r="C117" s="333"/>
      <c r="D117" s="333"/>
      <c r="E117" s="333"/>
      <c r="F117" s="333"/>
      <c r="G117" s="333"/>
      <c r="H117" s="333"/>
      <c r="I117" s="333"/>
    </row>
    <row r="118" spans="1:10" s="135" customFormat="1" ht="36" customHeight="1" thickBot="1" x14ac:dyDescent="0.3">
      <c r="B118" s="334" t="s">
        <v>269</v>
      </c>
      <c r="C118" s="335"/>
      <c r="D118" s="335"/>
      <c r="E118" s="335"/>
      <c r="F118" s="335"/>
      <c r="G118" s="335"/>
      <c r="H118" s="335"/>
      <c r="I118" s="336"/>
    </row>
    <row r="119" spans="1:10" ht="90" customHeight="1" thickBot="1" x14ac:dyDescent="0.3">
      <c r="B119" s="337" t="s">
        <v>270</v>
      </c>
      <c r="C119" s="338"/>
      <c r="D119" s="339" t="s">
        <v>271</v>
      </c>
      <c r="E119" s="340"/>
      <c r="F119" s="341"/>
      <c r="G119" s="340" t="s">
        <v>272</v>
      </c>
      <c r="H119" s="340"/>
      <c r="I119" s="341"/>
      <c r="J119" s="9"/>
    </row>
    <row r="120" spans="1:10" ht="36" customHeight="1" x14ac:dyDescent="0.25">
      <c r="B120" s="342" t="s">
        <v>273</v>
      </c>
      <c r="C120" s="343"/>
      <c r="D120" s="344" t="s">
        <v>274</v>
      </c>
      <c r="E120" s="344"/>
      <c r="F120" s="344"/>
      <c r="G120" s="345">
        <v>2190</v>
      </c>
      <c r="H120" s="344"/>
      <c r="I120" s="346"/>
      <c r="J120" s="9"/>
    </row>
    <row r="121" spans="1:10" ht="36" customHeight="1" x14ac:dyDescent="0.25">
      <c r="B121" s="347" t="s">
        <v>275</v>
      </c>
      <c r="C121" s="348"/>
      <c r="D121" s="349"/>
      <c r="E121" s="349"/>
      <c r="F121" s="349"/>
      <c r="G121" s="350">
        <v>1590</v>
      </c>
      <c r="H121" s="349"/>
      <c r="I121" s="351"/>
      <c r="J121" s="9"/>
    </row>
    <row r="122" spans="1:10" ht="36" customHeight="1" x14ac:dyDescent="0.25">
      <c r="B122" s="347" t="s">
        <v>276</v>
      </c>
      <c r="C122" s="348"/>
      <c r="D122" s="349"/>
      <c r="E122" s="349"/>
      <c r="F122" s="349"/>
      <c r="G122" s="350">
        <v>1440</v>
      </c>
      <c r="H122" s="349"/>
      <c r="I122" s="351"/>
      <c r="J122" s="9"/>
    </row>
    <row r="123" spans="1:10" ht="54" customHeight="1" x14ac:dyDescent="0.25">
      <c r="B123" s="347" t="s">
        <v>277</v>
      </c>
      <c r="C123" s="348"/>
      <c r="D123" s="349"/>
      <c r="E123" s="349"/>
      <c r="F123" s="349"/>
      <c r="G123" s="350">
        <v>1290</v>
      </c>
      <c r="H123" s="349"/>
      <c r="I123" s="351"/>
      <c r="J123" s="9"/>
    </row>
    <row r="124" spans="1:10" ht="15" customHeight="1" x14ac:dyDescent="0.25">
      <c r="B124" s="352"/>
      <c r="C124" s="352"/>
      <c r="D124" s="353"/>
      <c r="E124" s="353"/>
      <c r="F124" s="353"/>
      <c r="G124" s="354"/>
      <c r="H124" s="353"/>
      <c r="I124" s="353"/>
      <c r="J124" s="9"/>
    </row>
    <row r="125" spans="1:10" ht="40.5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3.25" x14ac:dyDescent="0.25">
      <c r="A126" s="355" t="s">
        <v>278</v>
      </c>
      <c r="B126" s="355"/>
      <c r="C126" s="355"/>
      <c r="D126" s="355"/>
      <c r="E126" s="355"/>
      <c r="F126" s="355"/>
      <c r="G126" s="355"/>
      <c r="H126" s="355"/>
      <c r="I126" s="9"/>
      <c r="J126" s="9"/>
    </row>
    <row r="127" spans="1:10" ht="25.5" x14ac:dyDescent="0.35">
      <c r="A127" s="356" t="s">
        <v>279</v>
      </c>
      <c r="B127" s="356"/>
      <c r="C127" s="356"/>
      <c r="D127" s="356"/>
      <c r="E127" s="357" t="s">
        <v>280</v>
      </c>
      <c r="F127" s="358"/>
      <c r="G127" s="358"/>
      <c r="H127" s="9"/>
      <c r="I127" s="9"/>
      <c r="J127" s="9"/>
    </row>
    <row r="128" spans="1:10" ht="25.5" x14ac:dyDescent="0.35">
      <c r="A128" s="359" t="s">
        <v>281</v>
      </c>
      <c r="B128" s="359"/>
      <c r="C128" s="359"/>
      <c r="D128" s="359"/>
      <c r="E128" s="360">
        <v>1</v>
      </c>
      <c r="F128" s="358"/>
      <c r="G128" s="358"/>
      <c r="H128" s="9"/>
      <c r="I128" s="9"/>
      <c r="J128" s="9"/>
    </row>
    <row r="129" spans="1:10" ht="25.5" x14ac:dyDescent="0.35">
      <c r="A129" s="359">
        <v>2</v>
      </c>
      <c r="B129" s="359"/>
      <c r="C129" s="359"/>
      <c r="D129" s="359"/>
      <c r="E129" s="361">
        <v>1.1000000000000001</v>
      </c>
      <c r="F129" s="358"/>
      <c r="G129" s="358"/>
      <c r="H129" s="9"/>
      <c r="I129" s="9"/>
      <c r="J129" s="9"/>
    </row>
    <row r="130" spans="1:10" ht="25.5" x14ac:dyDescent="0.35">
      <c r="A130" s="359">
        <v>3</v>
      </c>
      <c r="B130" s="359"/>
      <c r="C130" s="359"/>
      <c r="D130" s="359"/>
      <c r="E130" s="361">
        <v>1.2</v>
      </c>
      <c r="F130" s="358"/>
      <c r="G130" s="358"/>
      <c r="H130" s="9"/>
      <c r="I130" s="9"/>
      <c r="J130" s="9"/>
    </row>
    <row r="131" spans="1:10" ht="25.5" x14ac:dyDescent="0.35">
      <c r="A131" s="359" t="s">
        <v>282</v>
      </c>
      <c r="B131" s="359"/>
      <c r="C131" s="359"/>
      <c r="D131" s="359"/>
      <c r="E131" s="361">
        <v>1.25</v>
      </c>
      <c r="F131" s="358"/>
      <c r="G131" s="358"/>
      <c r="H131" s="9"/>
      <c r="I131" s="9"/>
      <c r="J131" s="9"/>
    </row>
    <row r="132" spans="1:10" ht="25.5" x14ac:dyDescent="0.35">
      <c r="A132" s="359" t="s">
        <v>283</v>
      </c>
      <c r="B132" s="359"/>
      <c r="C132" s="359"/>
      <c r="D132" s="359"/>
      <c r="E132" s="361">
        <v>1.3</v>
      </c>
      <c r="F132" s="358"/>
      <c r="G132" s="358"/>
      <c r="H132" s="9"/>
      <c r="I132" s="9"/>
      <c r="J132" s="9"/>
    </row>
    <row r="133" spans="1:10" ht="25.5" x14ac:dyDescent="0.35">
      <c r="A133" s="359" t="s">
        <v>284</v>
      </c>
      <c r="B133" s="359"/>
      <c r="C133" s="359"/>
      <c r="D133" s="359"/>
      <c r="E133" s="361">
        <v>1.35</v>
      </c>
      <c r="F133" s="358"/>
      <c r="G133" s="358"/>
      <c r="H133" s="9"/>
      <c r="I133" s="9"/>
      <c r="J133" s="9"/>
    </row>
    <row r="134" spans="1:10" ht="25.5" x14ac:dyDescent="0.35">
      <c r="A134" s="359" t="s">
        <v>285</v>
      </c>
      <c r="B134" s="359"/>
      <c r="C134" s="359"/>
      <c r="D134" s="359"/>
      <c r="E134" s="361">
        <v>1.4</v>
      </c>
      <c r="F134" s="358"/>
      <c r="G134" s="358"/>
      <c r="H134" s="9"/>
      <c r="I134" s="9"/>
      <c r="J134" s="9"/>
    </row>
    <row r="135" spans="1:10" ht="25.5" x14ac:dyDescent="0.35">
      <c r="A135" s="359" t="s">
        <v>286</v>
      </c>
      <c r="B135" s="359"/>
      <c r="C135" s="359"/>
      <c r="D135" s="359"/>
      <c r="E135" s="361">
        <v>1.45</v>
      </c>
      <c r="F135" s="358"/>
      <c r="G135" s="358"/>
      <c r="H135" s="9"/>
      <c r="I135" s="9"/>
      <c r="J135" s="9"/>
    </row>
    <row r="136" spans="1:10" ht="25.5" x14ac:dyDescent="0.35">
      <c r="A136" s="359" t="s">
        <v>287</v>
      </c>
      <c r="B136" s="359"/>
      <c r="C136" s="359"/>
      <c r="D136" s="359"/>
      <c r="E136" s="361">
        <v>1.5</v>
      </c>
      <c r="F136" s="358"/>
      <c r="G136" s="358"/>
      <c r="H136" s="9"/>
      <c r="I136" s="9"/>
      <c r="J136" s="9"/>
    </row>
    <row r="137" spans="1:10" ht="25.5" x14ac:dyDescent="0.35">
      <c r="A137" s="359" t="s">
        <v>288</v>
      </c>
      <c r="B137" s="359"/>
      <c r="C137" s="359"/>
      <c r="D137" s="359"/>
      <c r="E137" s="361">
        <v>2</v>
      </c>
      <c r="F137" s="358"/>
      <c r="G137" s="358"/>
      <c r="H137" s="9"/>
      <c r="I137" s="9"/>
      <c r="J137" s="9"/>
    </row>
    <row r="138" spans="1:10" ht="53.25" customHeight="1" x14ac:dyDescent="0.25">
      <c r="A138" s="362" t="s">
        <v>289</v>
      </c>
      <c r="B138" s="362"/>
      <c r="C138" s="362"/>
      <c r="D138" s="362"/>
      <c r="E138" s="362"/>
      <c r="F138" s="362"/>
      <c r="G138" s="362"/>
      <c r="H138" s="362"/>
      <c r="I138" s="9"/>
      <c r="J138" s="9"/>
    </row>
  </sheetData>
  <sheetProtection selectLockedCells="1" selectUnlockedCells="1"/>
  <mergeCells count="238">
    <mergeCell ref="A137:D137"/>
    <mergeCell ref="A138:H138"/>
    <mergeCell ref="A131:D131"/>
    <mergeCell ref="A132:D132"/>
    <mergeCell ref="A133:D133"/>
    <mergeCell ref="A134:D134"/>
    <mergeCell ref="A135:D135"/>
    <mergeCell ref="A136:D136"/>
    <mergeCell ref="B125:J125"/>
    <mergeCell ref="A126:H126"/>
    <mergeCell ref="A127:D127"/>
    <mergeCell ref="A128:D128"/>
    <mergeCell ref="A129:D129"/>
    <mergeCell ref="A130:D130"/>
    <mergeCell ref="B120:C120"/>
    <mergeCell ref="D120:F123"/>
    <mergeCell ref="G120:I120"/>
    <mergeCell ref="B121:C121"/>
    <mergeCell ref="G121:I121"/>
    <mergeCell ref="B122:C122"/>
    <mergeCell ref="G122:I122"/>
    <mergeCell ref="B123:C123"/>
    <mergeCell ref="G123:I123"/>
    <mergeCell ref="B112:E112"/>
    <mergeCell ref="B114:J114"/>
    <mergeCell ref="B115:J115"/>
    <mergeCell ref="B117:I117"/>
    <mergeCell ref="B118:I118"/>
    <mergeCell ref="B119:C119"/>
    <mergeCell ref="D119:F119"/>
    <mergeCell ref="G119:I119"/>
    <mergeCell ref="B108:J108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89:J89"/>
    <mergeCell ref="B90:E90"/>
    <mergeCell ref="F90:J90"/>
    <mergeCell ref="B91:E91"/>
    <mergeCell ref="F91:J91"/>
    <mergeCell ref="B92:E92"/>
    <mergeCell ref="F92:J92"/>
    <mergeCell ref="B85:E85"/>
    <mergeCell ref="F85:J85"/>
    <mergeCell ref="B86:J86"/>
    <mergeCell ref="B87:E87"/>
    <mergeCell ref="F87:J87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8" t="s">
        <v>111</v>
      </c>
      <c r="B8" s="30" t="s">
        <v>112</v>
      </c>
      <c r="C8" s="31"/>
      <c r="D8" s="31"/>
      <c r="E8" s="32"/>
      <c r="F8" s="43">
        <v>39240</v>
      </c>
      <c r="G8" s="44"/>
      <c r="H8" s="44"/>
      <c r="I8" s="45"/>
    </row>
    <row r="9" spans="1:9" ht="36" customHeight="1" thickBot="1" x14ac:dyDescent="0.3">
      <c r="A9" s="138" t="s">
        <v>113</v>
      </c>
      <c r="B9" s="34" t="s">
        <v>114</v>
      </c>
      <c r="C9" s="35"/>
      <c r="D9" s="35"/>
      <c r="E9" s="36"/>
      <c r="F9" s="83">
        <v>54936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44100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61776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7812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11520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756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1080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10800 до 216000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10800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21600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32400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43200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54000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64800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75600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86400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97200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108000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118800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129600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140400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151200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162000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172800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183600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194400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205200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216000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3024 до 135360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55800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5580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13950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31500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22680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111168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33300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39960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52416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44964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111168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59400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27540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23220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135360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30096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4860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57150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36000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44640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175</v>
      </c>
      <c r="C76" s="77"/>
      <c r="D76" s="77"/>
      <c r="E76" s="54"/>
      <c r="F76" s="67">
        <v>32400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156240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46800</v>
      </c>
      <c r="G78" s="68"/>
      <c r="H78" s="68"/>
      <c r="I78" s="69"/>
    </row>
    <row r="79" spans="1:9" ht="36" customHeight="1" x14ac:dyDescent="0.25">
      <c r="A79" s="138" t="s">
        <v>113</v>
      </c>
      <c r="B79" s="76" t="s">
        <v>218</v>
      </c>
      <c r="C79" s="77"/>
      <c r="D79" s="77"/>
      <c r="E79" s="54"/>
      <c r="F79" s="93">
        <v>56160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73440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63360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156240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190080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42480</v>
      </c>
      <c r="G85" s="68"/>
      <c r="H85" s="68"/>
      <c r="I85" s="69"/>
    </row>
    <row r="86" spans="1:9" ht="27" customHeight="1" thickBot="1" x14ac:dyDescent="0.3">
      <c r="B86" s="509" t="s">
        <v>185</v>
      </c>
      <c r="C86" s="510"/>
      <c r="D86" s="510"/>
      <c r="E86" s="511"/>
      <c r="F86" s="509"/>
      <c r="G86" s="510"/>
      <c r="H86" s="510"/>
      <c r="I86" s="511"/>
    </row>
    <row r="87" spans="1:9" ht="19.5" customHeight="1" thickBot="1" x14ac:dyDescent="0.3">
      <c r="B87" s="171" t="s">
        <v>186</v>
      </c>
      <c r="C87" s="172"/>
      <c r="D87" s="172"/>
      <c r="E87" s="173"/>
      <c r="F87" s="171"/>
      <c r="G87" s="172"/>
      <c r="H87" s="172"/>
      <c r="I87" s="173"/>
    </row>
    <row r="88" spans="1:9" ht="36" customHeight="1" x14ac:dyDescent="0.25">
      <c r="B88" s="30" t="s">
        <v>187</v>
      </c>
      <c r="C88" s="176"/>
      <c r="D88" s="176"/>
      <c r="E88" s="177"/>
      <c r="F88" s="192">
        <v>60</v>
      </c>
      <c r="G88" s="466"/>
      <c r="H88" s="466"/>
      <c r="I88" s="467"/>
    </row>
    <row r="89" spans="1:9" ht="36" customHeight="1" x14ac:dyDescent="0.25">
      <c r="B89" s="52" t="s">
        <v>188</v>
      </c>
      <c r="C89" s="96"/>
      <c r="D89" s="96"/>
      <c r="E89" s="97"/>
      <c r="F89" s="195">
        <v>60</v>
      </c>
      <c r="G89" s="257"/>
      <c r="H89" s="257"/>
      <c r="I89" s="258"/>
    </row>
    <row r="90" spans="1:9" ht="36" customHeight="1" thickBot="1" x14ac:dyDescent="0.3">
      <c r="B90" s="215" t="s">
        <v>189</v>
      </c>
      <c r="C90" s="216"/>
      <c r="D90" s="216"/>
      <c r="E90" s="217"/>
      <c r="F90" s="194">
        <v>120</v>
      </c>
      <c r="G90" s="385"/>
      <c r="H90" s="385"/>
      <c r="I90" s="386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25380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13500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25848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36000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19440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36720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30060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46080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92160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115056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1440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69048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138060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172728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2484</v>
      </c>
      <c r="G107" s="50"/>
      <c r="H107" s="50"/>
      <c r="I107" s="51"/>
    </row>
    <row r="108" spans="1:9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</row>
    <row r="109" spans="1:9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</row>
    <row r="110" spans="1:9" ht="36" customHeight="1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30"/>
      <c r="C111" s="130"/>
      <c r="D111" s="130"/>
      <c r="E111" s="130"/>
      <c r="F111" s="130"/>
      <c r="G111" s="130"/>
      <c r="H111" s="130"/>
      <c r="I111" s="130"/>
    </row>
    <row r="112" spans="1:9" s="133" customFormat="1" ht="27" customHeight="1" x14ac:dyDescent="0.25">
      <c r="A112" s="7" t="s">
        <v>113</v>
      </c>
      <c r="B112" s="132" t="s">
        <v>295</v>
      </c>
      <c r="C112" s="132"/>
      <c r="D112" s="132"/>
      <c r="E112" s="132"/>
      <c r="F112" s="132"/>
      <c r="G112" s="132"/>
      <c r="H112" s="132"/>
      <c r="I112" s="132"/>
    </row>
    <row r="113" spans="1:9" s="135" customFormat="1" ht="4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52272</v>
      </c>
      <c r="G11" s="33">
        <f>H11*1.1</f>
        <v>47916.000000000007</v>
      </c>
      <c r="H11" s="33">
        <v>43560</v>
      </c>
      <c r="I11" s="33">
        <f>H11*0.75</f>
        <v>32670</v>
      </c>
      <c r="J11" s="33">
        <f>H11*0.5</f>
        <v>21780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73180.800000000003</v>
      </c>
      <c r="G12" s="37">
        <f>H12*1.1</f>
        <v>67082.400000000009</v>
      </c>
      <c r="H12" s="37">
        <v>60984</v>
      </c>
      <c r="I12" s="37">
        <f>H12*0.75</f>
        <v>45738</v>
      </c>
      <c r="J12" s="37">
        <f>H12*0.5</f>
        <v>30492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6480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9360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90000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15840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1584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5544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78" t="s">
        <v>157</v>
      </c>
      <c r="C58" s="479"/>
      <c r="D58" s="479"/>
      <c r="E58" s="480"/>
      <c r="F58" s="193">
        <v>12240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9360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36000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41760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50112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9360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18360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36000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90000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3060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10800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7200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72000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18720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5400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25200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30060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17280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13680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2">
        <v>50400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2">
        <v>59040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2">
        <v>70848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2">
        <v>13680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2">
        <v>25920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2">
        <v>50400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2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2">
        <v>100800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3" t="s">
        <v>184</v>
      </c>
      <c r="C85" s="514"/>
      <c r="D85" s="514"/>
      <c r="E85" s="515"/>
      <c r="F85" s="158">
        <v>26640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23760</v>
      </c>
      <c r="G92" s="225">
        <f>H92*1.1</f>
        <v>21780</v>
      </c>
      <c r="H92" s="225">
        <v>19800</v>
      </c>
      <c r="I92" s="225">
        <f>H92*0.75</f>
        <v>14850</v>
      </c>
      <c r="J92" s="226">
        <f>H92*0.5</f>
        <v>9900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8280</v>
      </c>
      <c r="G93" s="68"/>
      <c r="H93" s="68"/>
      <c r="I93" s="68"/>
      <c r="J93" s="69"/>
    </row>
    <row r="94" spans="1:10" ht="36" customHeight="1" x14ac:dyDescent="0.25">
      <c r="A94" s="7"/>
      <c r="B94" s="235" t="s">
        <v>261</v>
      </c>
      <c r="C94" s="236"/>
      <c r="D94" s="236"/>
      <c r="E94" s="237"/>
      <c r="F94" s="67">
        <v>10080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235" t="s">
        <v>193</v>
      </c>
      <c r="C95" s="236"/>
      <c r="D95" s="236"/>
      <c r="E95" s="237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235" t="s">
        <v>194</v>
      </c>
      <c r="C96" s="236"/>
      <c r="D96" s="236"/>
      <c r="E96" s="237"/>
      <c r="F96" s="224">
        <f>H96*1.2</f>
        <v>33696</v>
      </c>
      <c r="G96" s="225">
        <f>H96*1.1</f>
        <v>30888.000000000004</v>
      </c>
      <c r="H96" s="225">
        <v>28080</v>
      </c>
      <c r="I96" s="225">
        <f>H96*0.75</f>
        <v>21060</v>
      </c>
      <c r="J96" s="226">
        <f>H96*0.5</f>
        <v>14040</v>
      </c>
    </row>
    <row r="97" spans="1:10" ht="36" customHeight="1" x14ac:dyDescent="0.25">
      <c r="A97" s="7" t="s">
        <v>113</v>
      </c>
      <c r="B97" s="235" t="s">
        <v>195</v>
      </c>
      <c r="C97" s="236"/>
      <c r="D97" s="236"/>
      <c r="E97" s="237"/>
      <c r="F97" s="512">
        <v>12240</v>
      </c>
      <c r="G97" s="59"/>
      <c r="H97" s="59"/>
      <c r="I97" s="59"/>
      <c r="J97" s="60"/>
    </row>
    <row r="98" spans="1:10" ht="36" customHeight="1" x14ac:dyDescent="0.25">
      <c r="A98" s="7" t="s">
        <v>113</v>
      </c>
      <c r="B98" s="235" t="s">
        <v>196</v>
      </c>
      <c r="C98" s="236"/>
      <c r="D98" s="236"/>
      <c r="E98" s="237"/>
      <c r="F98" s="512">
        <v>10080</v>
      </c>
      <c r="G98" s="59"/>
      <c r="H98" s="59"/>
      <c r="I98" s="59"/>
      <c r="J98" s="60"/>
    </row>
    <row r="99" spans="1:10" ht="36" customHeight="1" x14ac:dyDescent="0.25">
      <c r="A99" s="7"/>
      <c r="B99" s="76" t="s">
        <v>197</v>
      </c>
      <c r="C99" s="77"/>
      <c r="D99" s="77"/>
      <c r="E99" s="53"/>
      <c r="F99" s="117">
        <f>H99*1.2</f>
        <v>21600</v>
      </c>
      <c r="G99" s="117">
        <f>H99*1.1</f>
        <v>19800</v>
      </c>
      <c r="H99" s="117">
        <v>18000</v>
      </c>
      <c r="I99" s="117">
        <f>H99*0.75</f>
        <v>13500</v>
      </c>
      <c r="J99" s="117">
        <f>H99*0.5</f>
        <v>9000</v>
      </c>
    </row>
    <row r="100" spans="1:10" ht="54" customHeight="1" thickBot="1" x14ac:dyDescent="0.3">
      <c r="A100" s="7"/>
      <c r="B100" s="321" t="s">
        <v>198</v>
      </c>
      <c r="C100" s="322"/>
      <c r="D100" s="322"/>
      <c r="E100" s="323"/>
      <c r="F100" s="493"/>
      <c r="G100" s="494"/>
      <c r="H100" s="494"/>
      <c r="I100" s="494"/>
      <c r="J100" s="495"/>
    </row>
    <row r="101" spans="1:10" ht="36" customHeight="1" x14ac:dyDescent="0.25">
      <c r="A101" s="7"/>
      <c r="B101" s="78" t="s">
        <v>199</v>
      </c>
      <c r="C101" s="79"/>
      <c r="D101" s="79"/>
      <c r="E101" s="36"/>
      <c r="F101" s="80">
        <v>23760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200</v>
      </c>
      <c r="C102" s="77"/>
      <c r="D102" s="77"/>
      <c r="E102" s="54"/>
      <c r="F102" s="67">
        <v>47520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201</v>
      </c>
      <c r="C103" s="77"/>
      <c r="D103" s="77"/>
      <c r="E103" s="54"/>
      <c r="F103" s="67">
        <v>59400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720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35640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71280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205</v>
      </c>
      <c r="C107" s="77"/>
      <c r="D107" s="77"/>
      <c r="E107" s="54"/>
      <c r="F107" s="67">
        <v>89280</v>
      </c>
      <c r="G107" s="68"/>
      <c r="H107" s="68"/>
      <c r="I107" s="68"/>
      <c r="J107" s="69"/>
    </row>
    <row r="108" spans="1:10" ht="36" customHeight="1" thickBot="1" x14ac:dyDescent="0.3">
      <c r="A108" s="7"/>
      <c r="B108" s="118" t="s">
        <v>206</v>
      </c>
      <c r="C108" s="119"/>
      <c r="D108" s="119"/>
      <c r="E108" s="120"/>
      <c r="F108" s="121">
        <v>1080</v>
      </c>
      <c r="G108" s="122"/>
      <c r="H108" s="122"/>
      <c r="I108" s="122"/>
      <c r="J108" s="123"/>
    </row>
    <row r="109" spans="1:10" ht="36" customHeight="1" x14ac:dyDescent="0.25">
      <c r="A109" s="7"/>
      <c r="B109" s="251" t="s">
        <v>186</v>
      </c>
      <c r="C109" s="252"/>
      <c r="D109" s="252"/>
      <c r="E109" s="252"/>
      <c r="F109" s="252"/>
      <c r="G109" s="252"/>
      <c r="H109" s="252"/>
      <c r="I109" s="252"/>
      <c r="J109" s="253"/>
    </row>
    <row r="110" spans="1:10" ht="36" customHeight="1" thickBot="1" x14ac:dyDescent="0.3">
      <c r="A110" s="7"/>
      <c r="B110" s="318" t="s">
        <v>207</v>
      </c>
      <c r="C110" s="318"/>
      <c r="D110" s="318"/>
      <c r="E110" s="318"/>
      <c r="F110" s="263">
        <v>90</v>
      </c>
      <c r="G110" s="263"/>
      <c r="H110" s="263"/>
      <c r="I110" s="263"/>
      <c r="J110" s="264"/>
    </row>
    <row r="111" spans="1:10" ht="24" thickBot="1" x14ac:dyDescent="0.3">
      <c r="A111" s="7"/>
      <c r="B111" s="27"/>
      <c r="C111" s="28"/>
      <c r="D111" s="28"/>
      <c r="E111" s="29"/>
      <c r="F111" s="187"/>
      <c r="G111" s="249"/>
      <c r="H111" s="249"/>
      <c r="I111" s="249"/>
      <c r="J111" s="250"/>
    </row>
    <row r="112" spans="1:10" ht="21" customHeight="1" x14ac:dyDescent="0.25">
      <c r="A112" s="7"/>
      <c r="B112" s="127"/>
      <c r="C112" s="128"/>
      <c r="D112" s="128"/>
      <c r="E112" s="128"/>
      <c r="F112" s="129"/>
      <c r="G112" s="129"/>
      <c r="H112" s="129"/>
      <c r="I112" s="129"/>
      <c r="J112" s="129"/>
    </row>
    <row r="113" spans="1:10" ht="56.25" customHeight="1" x14ac:dyDescent="0.25">
      <c r="A113" s="7"/>
      <c r="B113" s="130" t="s">
        <v>243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41.25" customHeight="1" x14ac:dyDescent="0.25">
      <c r="A114" s="7"/>
      <c r="B114" s="130" t="s">
        <v>209</v>
      </c>
      <c r="C114" s="130"/>
      <c r="D114" s="130"/>
      <c r="E114" s="130"/>
      <c r="F114" s="130"/>
      <c r="G114" s="130"/>
      <c r="H114" s="130"/>
      <c r="I114" s="130"/>
      <c r="J114" s="130"/>
    </row>
    <row r="115" spans="1:10" ht="21" x14ac:dyDescent="0.25">
      <c r="A115" s="7" t="s">
        <v>113</v>
      </c>
      <c r="B115" s="132" t="s">
        <v>247</v>
      </c>
      <c r="C115" s="132"/>
      <c r="D115" s="132"/>
      <c r="E115" s="132"/>
      <c r="F115" s="132"/>
      <c r="G115" s="132"/>
      <c r="H115" s="132"/>
      <c r="I115" s="132"/>
      <c r="J115" s="132"/>
    </row>
    <row r="116" spans="1:10" ht="42" customHeight="1" x14ac:dyDescent="0.25">
      <c r="A116" s="7"/>
      <c r="B116" s="134" t="s">
        <v>211</v>
      </c>
      <c r="C116" s="134"/>
      <c r="D116" s="134"/>
      <c r="E116" s="134"/>
      <c r="F116" s="134"/>
      <c r="G116" s="134"/>
      <c r="H116" s="134"/>
      <c r="I116" s="134"/>
      <c r="J116" s="134"/>
    </row>
    <row r="117" spans="1:10" ht="21" x14ac:dyDescent="0.25">
      <c r="A117" s="7"/>
    </row>
  </sheetData>
  <sheetProtection selectLockedCells="1" selectUnlockedCells="1"/>
  <mergeCells count="210">
    <mergeCell ref="B114:J114"/>
    <mergeCell ref="B115:J115"/>
    <mergeCell ref="B116:J116"/>
    <mergeCell ref="B109:J109"/>
    <mergeCell ref="B110:E110"/>
    <mergeCell ref="F110:J110"/>
    <mergeCell ref="B111:E111"/>
    <mergeCell ref="F111:J111"/>
    <mergeCell ref="B113:J113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H11" sqref="H11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361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22320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31680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e">
        <f>"Цена от "&amp;MIN(F52:F62)&amp;" до "&amp;MAX(F52:F62)</f>
        <v>#REF!</v>
      </c>
      <c r="G51" s="74"/>
      <c r="H51" s="74"/>
      <c r="I51" s="74"/>
      <c r="J51" s="75"/>
    </row>
    <row r="52" spans="1:10" ht="36" customHeight="1" x14ac:dyDescent="0.25">
      <c r="A52" s="7"/>
      <c r="B52" s="76" t="s">
        <v>290</v>
      </c>
      <c r="C52" s="77"/>
      <c r="D52" s="77"/>
      <c r="E52" s="54"/>
      <c r="F52" s="67">
        <v>15120</v>
      </c>
      <c r="G52" s="68"/>
      <c r="H52" s="68"/>
      <c r="I52" s="68"/>
      <c r="J52" s="69"/>
    </row>
    <row r="53" spans="1:10" ht="36" customHeight="1" x14ac:dyDescent="0.25">
      <c r="A53" s="7"/>
      <c r="B53" s="76" t="s">
        <v>374</v>
      </c>
      <c r="C53" s="77"/>
      <c r="D53" s="77"/>
      <c r="E53" s="54"/>
      <c r="F53" s="67" t="e">
        <v>#REF!</v>
      </c>
      <c r="G53" s="68"/>
      <c r="H53" s="68"/>
      <c r="I53" s="68"/>
      <c r="J53" s="69"/>
    </row>
    <row r="54" spans="1:10" ht="36" customHeight="1" x14ac:dyDescent="0.25">
      <c r="A54" s="7"/>
      <c r="B54" s="76" t="s">
        <v>212</v>
      </c>
      <c r="C54" s="77"/>
      <c r="D54" s="77"/>
      <c r="E54" s="54"/>
      <c r="F54" s="67">
        <v>7200</v>
      </c>
      <c r="G54" s="68"/>
      <c r="H54" s="68"/>
      <c r="I54" s="68"/>
      <c r="J54" s="69"/>
    </row>
    <row r="55" spans="1:10" ht="36" customHeight="1" x14ac:dyDescent="0.25">
      <c r="A55" s="7"/>
      <c r="B55" s="78" t="s">
        <v>145</v>
      </c>
      <c r="C55" s="79"/>
      <c r="D55" s="79"/>
      <c r="E55" s="36"/>
      <c r="F55" s="80">
        <v>158400</v>
      </c>
      <c r="G55" s="81"/>
      <c r="H55" s="81"/>
      <c r="I55" s="81"/>
      <c r="J55" s="82"/>
    </row>
    <row r="56" spans="1:10" ht="36" customHeight="1" x14ac:dyDescent="0.25">
      <c r="A56" s="7"/>
      <c r="B56" s="76" t="s">
        <v>146</v>
      </c>
      <c r="C56" s="77"/>
      <c r="D56" s="77"/>
      <c r="E56" s="54"/>
      <c r="F56" s="67">
        <v>20160</v>
      </c>
      <c r="G56" s="68"/>
      <c r="H56" s="68"/>
      <c r="I56" s="68"/>
      <c r="J56" s="69"/>
    </row>
    <row r="57" spans="1:10" ht="36" customHeight="1" x14ac:dyDescent="0.25">
      <c r="A57" s="7"/>
      <c r="B57" s="76" t="s">
        <v>147</v>
      </c>
      <c r="C57" s="77"/>
      <c r="D57" s="77"/>
      <c r="E57" s="54"/>
      <c r="F57" s="67">
        <v>57600</v>
      </c>
      <c r="G57" s="68"/>
      <c r="H57" s="68"/>
      <c r="I57" s="68"/>
      <c r="J57" s="69"/>
    </row>
    <row r="58" spans="1:10" ht="36" customHeight="1" x14ac:dyDescent="0.25">
      <c r="A58" s="7"/>
      <c r="B58" s="76" t="s">
        <v>148</v>
      </c>
      <c r="C58" s="77"/>
      <c r="D58" s="77"/>
      <c r="E58" s="54"/>
      <c r="F58" s="67">
        <v>3600</v>
      </c>
      <c r="G58" s="68"/>
      <c r="H58" s="68"/>
      <c r="I58" s="68"/>
      <c r="J58" s="69"/>
    </row>
    <row r="59" spans="1:10" ht="36" customHeight="1" x14ac:dyDescent="0.25">
      <c r="A59" s="7"/>
      <c r="B59" s="76" t="s">
        <v>149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150</v>
      </c>
      <c r="C60" s="77"/>
      <c r="D60" s="77"/>
      <c r="E60" s="54"/>
      <c r="F60" s="67">
        <v>7200</v>
      </c>
      <c r="G60" s="68"/>
      <c r="H60" s="68"/>
      <c r="I60" s="68"/>
      <c r="J60" s="69"/>
    </row>
    <row r="61" spans="1:10" ht="36" customHeight="1" x14ac:dyDescent="0.25">
      <c r="A61" s="7"/>
      <c r="B61" s="76" t="s">
        <v>151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thickBot="1" x14ac:dyDescent="0.3">
      <c r="A62" s="7"/>
      <c r="B62" s="76" t="s">
        <v>152</v>
      </c>
      <c r="C62" s="77"/>
      <c r="D62" s="77"/>
      <c r="E62" s="54"/>
      <c r="F62" s="67">
        <v>69120</v>
      </c>
      <c r="G62" s="68"/>
      <c r="H62" s="68"/>
      <c r="I62" s="68"/>
      <c r="J62" s="69"/>
    </row>
    <row r="63" spans="1:10" ht="54" customHeight="1" thickBot="1" x14ac:dyDescent="0.3">
      <c r="A63" s="7"/>
      <c r="B63" s="203" t="s">
        <v>213</v>
      </c>
      <c r="C63" s="204"/>
      <c r="D63" s="204"/>
      <c r="E63" s="205"/>
      <c r="F63" s="218" t="str">
        <f>"Цена от "&amp;MIN(F65,F69:J70,H103,F71:J82)&amp;" до "&amp;MAX(F65,F69:J70,H103,F71:J82)</f>
        <v>Цена от 6120 до 545760</v>
      </c>
      <c r="G63" s="219"/>
      <c r="H63" s="219"/>
      <c r="I63" s="219"/>
      <c r="J63" s="220"/>
    </row>
    <row r="64" spans="1:10" ht="24" customHeight="1" thickBot="1" x14ac:dyDescent="0.3">
      <c r="A64" s="7"/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/>
      <c r="B65" s="76" t="s">
        <v>154</v>
      </c>
      <c r="C65" s="77"/>
      <c r="D65" s="77"/>
      <c r="E65" s="54"/>
      <c r="F65" s="67">
        <v>120960</v>
      </c>
      <c r="G65" s="68"/>
      <c r="H65" s="68"/>
      <c r="I65" s="68"/>
      <c r="J65" s="69"/>
    </row>
    <row r="66" spans="1:10" ht="36" customHeight="1" x14ac:dyDescent="0.25">
      <c r="A66" s="7"/>
      <c r="B66" s="84" t="s">
        <v>155</v>
      </c>
      <c r="C66" s="85"/>
      <c r="D66" s="85"/>
      <c r="E66" s="86"/>
      <c r="F66" s="93">
        <v>12096</v>
      </c>
      <c r="G66" s="94"/>
      <c r="H66" s="94"/>
      <c r="I66" s="94"/>
      <c r="J66" s="95"/>
    </row>
    <row r="67" spans="1:10" ht="36" customHeight="1" thickBot="1" x14ac:dyDescent="0.3">
      <c r="A67" s="7"/>
      <c r="B67" s="84" t="s">
        <v>156</v>
      </c>
      <c r="C67" s="85"/>
      <c r="D67" s="85"/>
      <c r="E67" s="86"/>
      <c r="F67" s="93">
        <v>60480</v>
      </c>
      <c r="G67" s="94"/>
      <c r="H67" s="94"/>
      <c r="I67" s="94"/>
      <c r="J67" s="95"/>
    </row>
    <row r="68" spans="1:10" ht="24" customHeight="1" thickBot="1" x14ac:dyDescent="0.3">
      <c r="A68" s="7"/>
      <c r="B68" s="27"/>
      <c r="C68" s="38"/>
      <c r="D68" s="38"/>
      <c r="E68" s="39"/>
      <c r="F68" s="40"/>
      <c r="G68" s="41"/>
      <c r="H68" s="41"/>
      <c r="I68" s="41"/>
      <c r="J68" s="42"/>
    </row>
    <row r="69" spans="1:10" ht="36" customHeight="1" x14ac:dyDescent="0.25">
      <c r="A69" s="7" t="s">
        <v>111</v>
      </c>
      <c r="B69" s="78" t="s">
        <v>157</v>
      </c>
      <c r="C69" s="79"/>
      <c r="D69" s="79"/>
      <c r="E69" s="36"/>
      <c r="F69" s="80">
        <v>118800</v>
      </c>
      <c r="G69" s="81"/>
      <c r="H69" s="81"/>
      <c r="I69" s="81"/>
      <c r="J69" s="82"/>
    </row>
    <row r="70" spans="1:10" ht="36" customHeight="1" x14ac:dyDescent="0.25">
      <c r="A70" s="7" t="s">
        <v>111</v>
      </c>
      <c r="B70" s="52" t="s">
        <v>158</v>
      </c>
      <c r="C70" s="96"/>
      <c r="D70" s="96"/>
      <c r="E70" s="97"/>
      <c r="F70" s="195">
        <v>122400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78" t="s">
        <v>159</v>
      </c>
      <c r="C71" s="79"/>
      <c r="D71" s="79"/>
      <c r="E71" s="36"/>
      <c r="F71" s="195">
        <v>219600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78" t="s">
        <v>160</v>
      </c>
      <c r="C72" s="79"/>
      <c r="D72" s="79"/>
      <c r="E72" s="36"/>
      <c r="F72" s="195">
        <v>118800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78" t="s">
        <v>161</v>
      </c>
      <c r="C73" s="79"/>
      <c r="D73" s="79"/>
      <c r="E73" s="36"/>
      <c r="F73" s="195">
        <v>142560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78" t="s">
        <v>162</v>
      </c>
      <c r="C74" s="79"/>
      <c r="D74" s="79"/>
      <c r="E74" s="36"/>
      <c r="F74" s="195">
        <v>122400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78" t="s">
        <v>163</v>
      </c>
      <c r="C75" s="79"/>
      <c r="D75" s="79"/>
      <c r="E75" s="36"/>
      <c r="F75" s="195">
        <v>244800</v>
      </c>
      <c r="G75" s="257"/>
      <c r="H75" s="257"/>
      <c r="I75" s="257"/>
      <c r="J75" s="258"/>
    </row>
    <row r="76" spans="1:10" ht="36" customHeight="1" x14ac:dyDescent="0.25">
      <c r="A76" s="7" t="s">
        <v>111</v>
      </c>
      <c r="B76" s="78" t="s">
        <v>164</v>
      </c>
      <c r="C76" s="79"/>
      <c r="D76" s="79"/>
      <c r="E76" s="36"/>
      <c r="F76" s="195">
        <v>223200</v>
      </c>
      <c r="G76" s="257"/>
      <c r="H76" s="257"/>
      <c r="I76" s="257"/>
      <c r="J76" s="258"/>
    </row>
    <row r="77" spans="1:10" ht="36" customHeight="1" x14ac:dyDescent="0.25">
      <c r="A77" s="7"/>
      <c r="B77" s="78" t="s">
        <v>165</v>
      </c>
      <c r="C77" s="79"/>
      <c r="D77" s="79"/>
      <c r="E77" s="36"/>
      <c r="F77" s="195">
        <v>335520</v>
      </c>
      <c r="G77" s="257"/>
      <c r="H77" s="257"/>
      <c r="I77" s="257"/>
      <c r="J77" s="258"/>
    </row>
    <row r="78" spans="1:10" ht="36" customHeight="1" x14ac:dyDescent="0.25">
      <c r="A78" s="7" t="s">
        <v>111</v>
      </c>
      <c r="B78" s="78" t="s">
        <v>166</v>
      </c>
      <c r="C78" s="79"/>
      <c r="D78" s="79"/>
      <c r="E78" s="36"/>
      <c r="F78" s="195">
        <v>6120</v>
      </c>
      <c r="G78" s="257"/>
      <c r="H78" s="257"/>
      <c r="I78" s="257"/>
      <c r="J78" s="258"/>
    </row>
    <row r="79" spans="1:10" ht="36" customHeight="1" x14ac:dyDescent="0.25">
      <c r="A79" s="7"/>
      <c r="B79" s="52" t="s">
        <v>167</v>
      </c>
      <c r="C79" s="96"/>
      <c r="D79" s="96"/>
      <c r="E79" s="97"/>
      <c r="F79" s="195">
        <v>109440</v>
      </c>
      <c r="G79" s="257"/>
      <c r="H79" s="257"/>
      <c r="I79" s="257"/>
      <c r="J79" s="258"/>
    </row>
    <row r="80" spans="1:10" ht="36" customHeight="1" x14ac:dyDescent="0.25">
      <c r="B80" s="52" t="s">
        <v>168</v>
      </c>
      <c r="C80" s="96"/>
      <c r="D80" s="96"/>
      <c r="E80" s="97"/>
      <c r="F80" s="195">
        <v>92160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52" t="s">
        <v>169</v>
      </c>
      <c r="C81" s="96"/>
      <c r="D81" s="96"/>
      <c r="E81" s="97"/>
      <c r="F81" s="195">
        <v>545760</v>
      </c>
      <c r="G81" s="257"/>
      <c r="H81" s="257"/>
      <c r="I81" s="257"/>
      <c r="J81" s="258"/>
    </row>
    <row r="82" spans="1:10" ht="36" customHeight="1" x14ac:dyDescent="0.25">
      <c r="A82" s="7" t="s">
        <v>111</v>
      </c>
      <c r="B82" s="52" t="s">
        <v>170</v>
      </c>
      <c r="C82" s="96"/>
      <c r="D82" s="96"/>
      <c r="E82" s="97"/>
      <c r="F82" s="195">
        <v>122400</v>
      </c>
      <c r="G82" s="257"/>
      <c r="H82" s="257"/>
      <c r="I82" s="257"/>
      <c r="J82" s="258"/>
    </row>
    <row r="83" spans="1:10" ht="37.5" customHeight="1" x14ac:dyDescent="0.25">
      <c r="A83" s="7"/>
      <c r="B83" s="76" t="s">
        <v>171</v>
      </c>
      <c r="C83" s="77"/>
      <c r="D83" s="77"/>
      <c r="E83" s="54"/>
      <c r="F83" s="195">
        <v>14400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172</v>
      </c>
      <c r="C84" s="77"/>
      <c r="D84" s="77"/>
      <c r="E84" s="54"/>
      <c r="F84" s="195">
        <v>230400</v>
      </c>
      <c r="G84" s="257"/>
      <c r="H84" s="257"/>
      <c r="I84" s="257"/>
      <c r="J84" s="258"/>
    </row>
    <row r="85" spans="1:10" ht="36" customHeight="1" x14ac:dyDescent="0.25">
      <c r="A85" s="7"/>
      <c r="B85" s="76" t="s">
        <v>173</v>
      </c>
      <c r="C85" s="77"/>
      <c r="D85" s="77"/>
      <c r="E85" s="53"/>
      <c r="F85" s="195">
        <v>120060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76" t="s">
        <v>174</v>
      </c>
      <c r="C86" s="77"/>
      <c r="D86" s="77"/>
      <c r="E86" s="54"/>
      <c r="F86" s="195">
        <v>167040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76" t="s">
        <v>175</v>
      </c>
      <c r="C87" s="77"/>
      <c r="D87" s="77"/>
      <c r="E87" s="54"/>
      <c r="F87" s="195">
        <v>171360</v>
      </c>
      <c r="G87" s="257"/>
      <c r="H87" s="257"/>
      <c r="I87" s="257"/>
      <c r="J87" s="258"/>
    </row>
    <row r="88" spans="1:10" ht="36" customHeight="1" x14ac:dyDescent="0.25">
      <c r="A88" s="7" t="s">
        <v>113</v>
      </c>
      <c r="B88" s="76" t="s">
        <v>176</v>
      </c>
      <c r="C88" s="77"/>
      <c r="D88" s="77"/>
      <c r="E88" s="54"/>
      <c r="F88" s="195">
        <v>308160</v>
      </c>
      <c r="G88" s="257"/>
      <c r="H88" s="257"/>
      <c r="I88" s="257"/>
      <c r="J88" s="258"/>
    </row>
    <row r="89" spans="1:10" ht="36" customHeight="1" x14ac:dyDescent="0.25">
      <c r="A89" s="7" t="s">
        <v>113</v>
      </c>
      <c r="B89" s="76" t="s">
        <v>177</v>
      </c>
      <c r="C89" s="77"/>
      <c r="D89" s="77"/>
      <c r="E89" s="54"/>
      <c r="F89" s="195">
        <v>167040</v>
      </c>
      <c r="G89" s="257"/>
      <c r="H89" s="257"/>
      <c r="I89" s="257"/>
      <c r="J89" s="258"/>
    </row>
    <row r="90" spans="1:10" ht="36" customHeight="1" x14ac:dyDescent="0.25">
      <c r="A90" s="7" t="s">
        <v>113</v>
      </c>
      <c r="B90" s="76" t="s">
        <v>178</v>
      </c>
      <c r="C90" s="77"/>
      <c r="D90" s="77"/>
      <c r="E90" s="54"/>
      <c r="F90" s="195">
        <v>200448</v>
      </c>
      <c r="G90" s="257"/>
      <c r="H90" s="257"/>
      <c r="I90" s="257"/>
      <c r="J90" s="258"/>
    </row>
    <row r="91" spans="1:10" ht="36" customHeight="1" x14ac:dyDescent="0.25">
      <c r="A91" s="7" t="s">
        <v>113</v>
      </c>
      <c r="B91" s="76" t="s">
        <v>179</v>
      </c>
      <c r="C91" s="77"/>
      <c r="D91" s="77"/>
      <c r="E91" s="54"/>
      <c r="F91" s="195">
        <v>171360</v>
      </c>
      <c r="G91" s="257"/>
      <c r="H91" s="257"/>
      <c r="I91" s="257"/>
      <c r="J91" s="258"/>
    </row>
    <row r="92" spans="1:10" ht="36" customHeight="1" x14ac:dyDescent="0.25">
      <c r="A92" s="7" t="s">
        <v>113</v>
      </c>
      <c r="B92" s="76" t="s">
        <v>180</v>
      </c>
      <c r="C92" s="77"/>
      <c r="D92" s="77"/>
      <c r="E92" s="54"/>
      <c r="F92" s="195">
        <v>342720</v>
      </c>
      <c r="G92" s="257"/>
      <c r="H92" s="257"/>
      <c r="I92" s="257"/>
      <c r="J92" s="258"/>
    </row>
    <row r="93" spans="1:10" ht="36" customHeight="1" x14ac:dyDescent="0.25">
      <c r="A93" s="7" t="s">
        <v>113</v>
      </c>
      <c r="B93" s="76" t="s">
        <v>181</v>
      </c>
      <c r="C93" s="77"/>
      <c r="D93" s="77"/>
      <c r="E93" s="54"/>
      <c r="F93" s="195">
        <v>312480</v>
      </c>
      <c r="G93" s="257"/>
      <c r="H93" s="257"/>
      <c r="I93" s="257"/>
      <c r="J93" s="258"/>
    </row>
    <row r="94" spans="1:10" ht="36" customHeight="1" x14ac:dyDescent="0.25">
      <c r="A94" s="7" t="s">
        <v>113</v>
      </c>
      <c r="B94" s="76" t="s">
        <v>182</v>
      </c>
      <c r="C94" s="77"/>
      <c r="D94" s="77"/>
      <c r="E94" s="54"/>
      <c r="F94" s="195">
        <v>8640</v>
      </c>
      <c r="G94" s="257"/>
      <c r="H94" s="257"/>
      <c r="I94" s="257"/>
      <c r="J94" s="258"/>
    </row>
    <row r="95" spans="1:10" ht="36" customHeight="1" x14ac:dyDescent="0.25">
      <c r="A95" s="7" t="s">
        <v>113</v>
      </c>
      <c r="B95" s="52" t="s">
        <v>183</v>
      </c>
      <c r="C95" s="96"/>
      <c r="D95" s="96"/>
      <c r="E95" s="97"/>
      <c r="F95" s="195">
        <v>764640</v>
      </c>
      <c r="G95" s="257"/>
      <c r="H95" s="257"/>
      <c r="I95" s="257"/>
      <c r="J95" s="258"/>
    </row>
    <row r="96" spans="1:10" ht="36" customHeight="1" thickBot="1" x14ac:dyDescent="0.3">
      <c r="A96" s="7" t="s">
        <v>113</v>
      </c>
      <c r="B96" s="76" t="s">
        <v>184</v>
      </c>
      <c r="C96" s="77"/>
      <c r="D96" s="77"/>
      <c r="E96" s="54"/>
      <c r="F96" s="195">
        <v>171360</v>
      </c>
      <c r="G96" s="257"/>
      <c r="H96" s="257"/>
      <c r="I96" s="257"/>
      <c r="J96" s="258"/>
    </row>
    <row r="97" spans="1:10" ht="36" customHeight="1" thickBot="1" x14ac:dyDescent="0.3">
      <c r="A97" s="7"/>
      <c r="B97" s="221" t="s">
        <v>185</v>
      </c>
      <c r="C97" s="222"/>
      <c r="D97" s="222"/>
      <c r="E97" s="223"/>
      <c r="F97" s="218"/>
      <c r="G97" s="219"/>
      <c r="H97" s="219"/>
      <c r="I97" s="219"/>
      <c r="J97" s="220"/>
    </row>
    <row r="98" spans="1:10" ht="22.5" customHeight="1" thickBot="1" x14ac:dyDescent="0.3">
      <c r="A98" s="7" t="s">
        <v>111</v>
      </c>
      <c r="B98" s="171" t="s">
        <v>186</v>
      </c>
      <c r="C98" s="172"/>
      <c r="D98" s="172"/>
      <c r="E98" s="172"/>
      <c r="F98" s="172"/>
      <c r="G98" s="172"/>
      <c r="H98" s="172"/>
      <c r="I98" s="172"/>
      <c r="J98" s="173"/>
    </row>
    <row r="99" spans="1:10" ht="36" customHeight="1" x14ac:dyDescent="0.25">
      <c r="A99" s="7"/>
      <c r="B99" s="34" t="s">
        <v>187</v>
      </c>
      <c r="C99" s="174"/>
      <c r="D99" s="174"/>
      <c r="E99" s="175"/>
      <c r="F99" s="80">
        <v>60</v>
      </c>
      <c r="G99" s="81"/>
      <c r="H99" s="81"/>
      <c r="I99" s="81"/>
      <c r="J99" s="82"/>
    </row>
    <row r="100" spans="1:10" ht="36" customHeight="1" x14ac:dyDescent="0.25">
      <c r="A100" s="7"/>
      <c r="B100" s="76" t="s">
        <v>188</v>
      </c>
      <c r="C100" s="77"/>
      <c r="D100" s="77"/>
      <c r="E100" s="54"/>
      <c r="F100" s="67">
        <v>60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189</v>
      </c>
      <c r="C101" s="77"/>
      <c r="D101" s="77"/>
      <c r="E101" s="54"/>
      <c r="F101" s="67">
        <v>120</v>
      </c>
      <c r="G101" s="68"/>
      <c r="H101" s="68"/>
      <c r="I101" s="68"/>
      <c r="J101" s="69"/>
    </row>
    <row r="102" spans="1:10" ht="36" customHeight="1" thickBot="1" x14ac:dyDescent="0.3">
      <c r="A102" s="7"/>
      <c r="B102" s="18" t="s">
        <v>190</v>
      </c>
      <c r="C102" s="19"/>
      <c r="D102" s="19"/>
      <c r="E102" s="20"/>
      <c r="F102" s="218"/>
      <c r="G102" s="219"/>
      <c r="H102" s="219"/>
      <c r="I102" s="219"/>
      <c r="J102" s="220"/>
    </row>
    <row r="103" spans="1:10" ht="36" customHeight="1" x14ac:dyDescent="0.25">
      <c r="A103" s="7" t="s">
        <v>111</v>
      </c>
      <c r="B103" s="78" t="s">
        <v>191</v>
      </c>
      <c r="C103" s="79"/>
      <c r="D103" s="79"/>
      <c r="E103" s="36"/>
      <c r="F103" s="224">
        <f>H103*1.2</f>
        <v>119232</v>
      </c>
      <c r="G103" s="225">
        <f>H103*1.1</f>
        <v>109296.00000000001</v>
      </c>
      <c r="H103" s="225">
        <v>99360</v>
      </c>
      <c r="I103" s="225">
        <f>H103*0.75</f>
        <v>74520</v>
      </c>
      <c r="J103" s="226">
        <f>H103*0.5</f>
        <v>49680</v>
      </c>
    </row>
    <row r="104" spans="1:10" ht="36" customHeight="1" x14ac:dyDescent="0.25">
      <c r="A104" s="7" t="s">
        <v>111</v>
      </c>
      <c r="B104" s="78" t="s">
        <v>192</v>
      </c>
      <c r="C104" s="79"/>
      <c r="D104" s="79"/>
      <c r="E104" s="36"/>
      <c r="F104" s="67">
        <v>99360</v>
      </c>
      <c r="G104" s="68"/>
      <c r="H104" s="68"/>
      <c r="I104" s="68"/>
      <c r="J104" s="69"/>
    </row>
    <row r="105" spans="1:10" ht="36" customHeight="1" x14ac:dyDescent="0.25">
      <c r="A105" s="7" t="s">
        <v>111</v>
      </c>
      <c r="B105" s="78" t="s">
        <v>193</v>
      </c>
      <c r="C105" s="79"/>
      <c r="D105" s="79"/>
      <c r="E105" s="36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194</v>
      </c>
      <c r="C106" s="77"/>
      <c r="D106" s="77"/>
      <c r="E106" s="54"/>
      <c r="F106" s="224">
        <f>H106*1.2</f>
        <v>167616</v>
      </c>
      <c r="G106" s="225">
        <f>H106*1.1</f>
        <v>153648</v>
      </c>
      <c r="H106" s="225">
        <v>139680</v>
      </c>
      <c r="I106" s="225">
        <f>H106*0.75</f>
        <v>104760</v>
      </c>
      <c r="J106" s="226">
        <f>H106*0.5</f>
        <v>69840</v>
      </c>
    </row>
    <row r="107" spans="1:10" ht="36" customHeight="1" x14ac:dyDescent="0.25">
      <c r="A107" s="7" t="s">
        <v>113</v>
      </c>
      <c r="B107" s="76" t="s">
        <v>195</v>
      </c>
      <c r="C107" s="77"/>
      <c r="D107" s="77"/>
      <c r="E107" s="54"/>
      <c r="F107" s="67">
        <v>139680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196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thickBot="1" x14ac:dyDescent="0.3">
      <c r="A109" s="7"/>
      <c r="B109" s="76" t="s">
        <v>197</v>
      </c>
      <c r="C109" s="77"/>
      <c r="D109" s="77"/>
      <c r="E109" s="53"/>
      <c r="F109" s="117">
        <f>H109*1.2</f>
        <v>205632</v>
      </c>
      <c r="G109" s="117">
        <f>H109*1.1</f>
        <v>188496.00000000003</v>
      </c>
      <c r="H109" s="117">
        <v>171360</v>
      </c>
      <c r="I109" s="117">
        <f>H109*0.75</f>
        <v>128520</v>
      </c>
      <c r="J109" s="117">
        <f>H109*0.5</f>
        <v>85680</v>
      </c>
    </row>
    <row r="110" spans="1:10" ht="54" customHeight="1" thickBot="1" x14ac:dyDescent="0.3">
      <c r="A110" s="7"/>
      <c r="B110" s="18" t="s">
        <v>198</v>
      </c>
      <c r="C110" s="19"/>
      <c r="D110" s="19"/>
      <c r="E110" s="20"/>
      <c r="F110" s="110"/>
      <c r="G110" s="111"/>
      <c r="H110" s="111"/>
      <c r="I110" s="111"/>
      <c r="J110" s="112"/>
    </row>
    <row r="111" spans="1:10" ht="36" customHeight="1" x14ac:dyDescent="0.25">
      <c r="A111" s="7"/>
      <c r="B111" s="78" t="s">
        <v>199</v>
      </c>
      <c r="C111" s="79"/>
      <c r="D111" s="79"/>
      <c r="E111" s="36"/>
      <c r="F111" s="80">
        <v>120960</v>
      </c>
      <c r="G111" s="81"/>
      <c r="H111" s="81"/>
      <c r="I111" s="81"/>
      <c r="J111" s="82"/>
    </row>
    <row r="112" spans="1:10" ht="36" customHeight="1" x14ac:dyDescent="0.25">
      <c r="A112" s="7"/>
      <c r="B112" s="76" t="s">
        <v>200</v>
      </c>
      <c r="C112" s="77"/>
      <c r="D112" s="77"/>
      <c r="E112" s="54"/>
      <c r="F112" s="67">
        <v>241920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201</v>
      </c>
      <c r="C113" s="77"/>
      <c r="D113" s="77"/>
      <c r="E113" s="54"/>
      <c r="F113" s="67">
        <v>302400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4320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181440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362880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205</v>
      </c>
      <c r="C117" s="77"/>
      <c r="D117" s="77"/>
      <c r="E117" s="54"/>
      <c r="F117" s="67">
        <v>453600</v>
      </c>
      <c r="G117" s="68"/>
      <c r="H117" s="68"/>
      <c r="I117" s="68"/>
      <c r="J117" s="69"/>
    </row>
    <row r="118" spans="1:10" ht="36" customHeight="1" thickBot="1" x14ac:dyDescent="0.3">
      <c r="A118" s="7"/>
      <c r="B118" s="118" t="s">
        <v>206</v>
      </c>
      <c r="C118" s="119"/>
      <c r="D118" s="119"/>
      <c r="E118" s="120"/>
      <c r="F118" s="121">
        <v>5760</v>
      </c>
      <c r="G118" s="122"/>
      <c r="H118" s="122"/>
      <c r="I118" s="122"/>
      <c r="J118" s="123"/>
    </row>
    <row r="119" spans="1:10" ht="36" customHeight="1" x14ac:dyDescent="0.25">
      <c r="A119" s="7"/>
      <c r="B119" s="251" t="s">
        <v>186</v>
      </c>
      <c r="C119" s="252"/>
      <c r="D119" s="252"/>
      <c r="E119" s="252"/>
      <c r="F119" s="252"/>
      <c r="G119" s="252"/>
      <c r="H119" s="252"/>
      <c r="I119" s="252"/>
      <c r="J119" s="253"/>
    </row>
    <row r="120" spans="1:10" ht="36" customHeight="1" thickBot="1" x14ac:dyDescent="0.3">
      <c r="A120" s="7"/>
      <c r="B120" s="318" t="s">
        <v>207</v>
      </c>
      <c r="C120" s="318"/>
      <c r="D120" s="318"/>
      <c r="E120" s="318"/>
      <c r="F120" s="263">
        <v>90</v>
      </c>
      <c r="G120" s="263"/>
      <c r="H120" s="263"/>
      <c r="I120" s="263"/>
      <c r="J120" s="264"/>
    </row>
    <row r="121" spans="1:10" ht="24" customHeight="1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27"/>
      <c r="C122" s="128"/>
      <c r="D122" s="128"/>
      <c r="E122" s="128"/>
      <c r="F122" s="129"/>
      <c r="G122" s="129"/>
      <c r="H122" s="129"/>
      <c r="I122" s="129"/>
      <c r="J122" s="129"/>
    </row>
    <row r="123" spans="1:10" ht="56.25" customHeight="1" x14ac:dyDescent="0.25">
      <c r="A123" s="7"/>
      <c r="B123" s="130" t="s">
        <v>243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41.25" customHeight="1" x14ac:dyDescent="0.25">
      <c r="A124" s="7"/>
      <c r="B124" s="130" t="s">
        <v>209</v>
      </c>
      <c r="C124" s="130"/>
      <c r="D124" s="130"/>
      <c r="E124" s="130"/>
      <c r="F124" s="130"/>
      <c r="G124" s="130"/>
      <c r="H124" s="130"/>
      <c r="I124" s="130"/>
      <c r="J124" s="130"/>
    </row>
    <row r="125" spans="1:10" ht="21" x14ac:dyDescent="0.25">
      <c r="A125" s="7" t="s">
        <v>113</v>
      </c>
      <c r="B125" s="132" t="s">
        <v>247</v>
      </c>
      <c r="C125" s="132"/>
      <c r="D125" s="132"/>
      <c r="E125" s="132"/>
      <c r="F125" s="132"/>
      <c r="G125" s="132"/>
      <c r="H125" s="132"/>
      <c r="I125" s="132"/>
      <c r="J125" s="132"/>
    </row>
    <row r="126" spans="1:10" ht="42" customHeight="1" x14ac:dyDescent="0.25">
      <c r="A126" s="7"/>
      <c r="B126" s="134" t="s">
        <v>211</v>
      </c>
      <c r="C126" s="134"/>
      <c r="D126" s="134"/>
      <c r="E126" s="134"/>
      <c r="F126" s="134"/>
      <c r="G126" s="134"/>
      <c r="H126" s="134"/>
      <c r="I126" s="134"/>
      <c r="J126" s="134"/>
    </row>
    <row r="127" spans="1:10" ht="21" x14ac:dyDescent="0.25">
      <c r="A127" s="7"/>
    </row>
  </sheetData>
  <sheetProtection selectLockedCells="1" selectUnlockedCells="1"/>
  <mergeCells count="230">
    <mergeCell ref="B121:E121"/>
    <mergeCell ref="F121:J121"/>
    <mergeCell ref="B123:J123"/>
    <mergeCell ref="B124:J124"/>
    <mergeCell ref="B125:J125"/>
    <mergeCell ref="B126:J126"/>
    <mergeCell ref="B117:E117"/>
    <mergeCell ref="F117:J117"/>
    <mergeCell ref="B118:E118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E108"/>
    <mergeCell ref="F108:J108"/>
    <mergeCell ref="B109:E109"/>
    <mergeCell ref="B110:E110"/>
    <mergeCell ref="F110:J110"/>
    <mergeCell ref="B103:E103"/>
    <mergeCell ref="B104:E104"/>
    <mergeCell ref="F104:J104"/>
    <mergeCell ref="B105:E105"/>
    <mergeCell ref="F105:J105"/>
    <mergeCell ref="B106:E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F97:J97"/>
    <mergeCell ref="B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6372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9360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14760 до 590400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14760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29520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59040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73800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88560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103320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118080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132840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147600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162360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177120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191880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206640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221400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236160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250920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265680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280440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295200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309960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324720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339480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354240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369000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383760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398520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413280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428040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242</v>
      </c>
      <c r="C50" s="53"/>
      <c r="D50" s="53"/>
      <c r="E50" s="54"/>
      <c r="F50" s="67">
        <v>442800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249</v>
      </c>
      <c r="C51" s="53"/>
      <c r="D51" s="53"/>
      <c r="E51" s="54"/>
      <c r="F51" s="67">
        <v>457560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250</v>
      </c>
      <c r="C52" s="53"/>
      <c r="D52" s="53"/>
      <c r="E52" s="54"/>
      <c r="F52" s="67">
        <v>472320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251</v>
      </c>
      <c r="C53" s="53"/>
      <c r="D53" s="53"/>
      <c r="E53" s="54"/>
      <c r="F53" s="67">
        <v>487080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252</v>
      </c>
      <c r="C54" s="53"/>
      <c r="D54" s="53"/>
      <c r="E54" s="54"/>
      <c r="F54" s="67">
        <v>501840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253</v>
      </c>
      <c r="C55" s="53"/>
      <c r="D55" s="53"/>
      <c r="E55" s="54"/>
      <c r="F55" s="67">
        <v>516600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254</v>
      </c>
      <c r="C56" s="53"/>
      <c r="D56" s="53"/>
      <c r="E56" s="54"/>
      <c r="F56" s="67">
        <v>531360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255</v>
      </c>
      <c r="C57" s="53"/>
      <c r="D57" s="53"/>
      <c r="E57" s="54"/>
      <c r="F57" s="67">
        <v>546120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256</v>
      </c>
      <c r="C58" s="53"/>
      <c r="D58" s="53"/>
      <c r="E58" s="54"/>
      <c r="F58" s="67">
        <v>560880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257</v>
      </c>
      <c r="C59" s="53"/>
      <c r="D59" s="53"/>
      <c r="E59" s="54"/>
      <c r="F59" s="67">
        <v>575640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258</v>
      </c>
      <c r="C60" s="53"/>
      <c r="D60" s="53"/>
      <c r="E60" s="54"/>
      <c r="F60" s="67">
        <v>590400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212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54" customHeight="1" thickBot="1" x14ac:dyDescent="0.3">
      <c r="A72" s="7"/>
      <c r="B72" s="203" t="s">
        <v>213</v>
      </c>
      <c r="C72" s="204"/>
      <c r="D72" s="204"/>
      <c r="E72" s="205"/>
      <c r="F72" s="218" t="str">
        <f>"Цена от "&amp;MIN(F74,F78:J79,H112,F80:J91)&amp;" до "&amp;MAX(F74,F78:J79,H112,F80:J91)</f>
        <v>Цена от 1800 до 225000</v>
      </c>
      <c r="G72" s="219"/>
      <c r="H72" s="219"/>
      <c r="I72" s="219"/>
      <c r="J72" s="220"/>
    </row>
    <row r="73" spans="1:10" ht="24" customHeight="1" thickBot="1" x14ac:dyDescent="0.3">
      <c r="A73" s="7"/>
      <c r="B73" s="27"/>
      <c r="C73" s="38"/>
      <c r="D73" s="38"/>
      <c r="E73" s="39"/>
      <c r="F73" s="40"/>
      <c r="G73" s="41"/>
      <c r="H73" s="41"/>
      <c r="I73" s="41"/>
      <c r="J73" s="42"/>
    </row>
    <row r="74" spans="1:10" ht="36" customHeight="1" x14ac:dyDescent="0.25">
      <c r="A74" s="7"/>
      <c r="B74" s="76" t="s">
        <v>154</v>
      </c>
      <c r="C74" s="77"/>
      <c r="D74" s="77"/>
      <c r="E74" s="54"/>
      <c r="F74" s="67">
        <v>45360</v>
      </c>
      <c r="G74" s="68"/>
      <c r="H74" s="68"/>
      <c r="I74" s="68"/>
      <c r="J74" s="69"/>
    </row>
    <row r="75" spans="1:10" ht="36" customHeight="1" x14ac:dyDescent="0.25">
      <c r="A75" s="7"/>
      <c r="B75" s="84" t="s">
        <v>155</v>
      </c>
      <c r="C75" s="85"/>
      <c r="D75" s="85"/>
      <c r="E75" s="86"/>
      <c r="F75" s="93">
        <v>4536</v>
      </c>
      <c r="G75" s="94"/>
      <c r="H75" s="94"/>
      <c r="I75" s="94"/>
      <c r="J75" s="95"/>
    </row>
    <row r="76" spans="1:10" ht="36" customHeight="1" thickBot="1" x14ac:dyDescent="0.3">
      <c r="A76" s="7"/>
      <c r="B76" s="84" t="s">
        <v>156</v>
      </c>
      <c r="C76" s="85"/>
      <c r="D76" s="85"/>
      <c r="E76" s="86"/>
      <c r="F76" s="93">
        <v>11340</v>
      </c>
      <c r="G76" s="94"/>
      <c r="H76" s="94"/>
      <c r="I76" s="94"/>
      <c r="J76" s="95"/>
    </row>
    <row r="77" spans="1:10" ht="24" customHeight="1" thickBot="1" x14ac:dyDescent="0.3">
      <c r="A77" s="7"/>
      <c r="B77" s="27"/>
      <c r="C77" s="38"/>
      <c r="D77" s="38"/>
      <c r="E77" s="39"/>
      <c r="F77" s="40"/>
      <c r="G77" s="41"/>
      <c r="H77" s="41"/>
      <c r="I77" s="41"/>
      <c r="J77" s="42"/>
    </row>
    <row r="78" spans="1:10" ht="36" customHeight="1" x14ac:dyDescent="0.25">
      <c r="A78" s="7" t="s">
        <v>111</v>
      </c>
      <c r="B78" s="78" t="s">
        <v>157</v>
      </c>
      <c r="C78" s="79"/>
      <c r="D78" s="79"/>
      <c r="E78" s="36"/>
      <c r="F78" s="80">
        <v>40500</v>
      </c>
      <c r="G78" s="81"/>
      <c r="H78" s="81"/>
      <c r="I78" s="81"/>
      <c r="J78" s="82"/>
    </row>
    <row r="79" spans="1:10" ht="36" customHeight="1" x14ac:dyDescent="0.25">
      <c r="A79" s="7" t="s">
        <v>111</v>
      </c>
      <c r="B79" s="76" t="s">
        <v>158</v>
      </c>
      <c r="C79" s="77"/>
      <c r="D79" s="77"/>
      <c r="E79" s="54"/>
      <c r="F79" s="195">
        <v>3204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76" t="s">
        <v>159</v>
      </c>
      <c r="C80" s="77"/>
      <c r="D80" s="77"/>
      <c r="E80" s="54"/>
      <c r="F80" s="195">
        <v>11700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95">
        <v>52524</v>
      </c>
      <c r="G81" s="257"/>
      <c r="H81" s="257"/>
      <c r="I81" s="257"/>
      <c r="J81" s="258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95">
        <v>63028.799999999996</v>
      </c>
      <c r="G82" s="257"/>
      <c r="H82" s="257"/>
      <c r="I82" s="257"/>
      <c r="J82" s="258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95">
        <v>5940</v>
      </c>
      <c r="G83" s="257"/>
      <c r="H83" s="257"/>
      <c r="I83" s="257"/>
      <c r="J83" s="258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95">
        <v>9000</v>
      </c>
      <c r="G84" s="257"/>
      <c r="H84" s="257"/>
      <c r="I84" s="257"/>
      <c r="J84" s="258"/>
    </row>
    <row r="85" spans="1:10" ht="36" customHeight="1" x14ac:dyDescent="0.25">
      <c r="A85" s="7" t="s">
        <v>111</v>
      </c>
      <c r="B85" s="52" t="s">
        <v>164</v>
      </c>
      <c r="C85" s="96"/>
      <c r="D85" s="96"/>
      <c r="E85" s="97"/>
      <c r="F85" s="195">
        <v>21240</v>
      </c>
      <c r="G85" s="257"/>
      <c r="H85" s="257"/>
      <c r="I85" s="257"/>
      <c r="J85" s="258"/>
    </row>
    <row r="86" spans="1:10" ht="36" customHeight="1" x14ac:dyDescent="0.25">
      <c r="A86" s="7"/>
      <c r="B86" s="52" t="s">
        <v>165</v>
      </c>
      <c r="C86" s="96"/>
      <c r="D86" s="96"/>
      <c r="E86" s="97"/>
      <c r="F86" s="195">
        <v>108000</v>
      </c>
      <c r="G86" s="257"/>
      <c r="H86" s="257"/>
      <c r="I86" s="257"/>
      <c r="J86" s="258"/>
    </row>
    <row r="87" spans="1:10" ht="36" customHeight="1" x14ac:dyDescent="0.25">
      <c r="A87" s="7" t="s">
        <v>111</v>
      </c>
      <c r="B87" s="78" t="s">
        <v>166</v>
      </c>
      <c r="C87" s="79"/>
      <c r="D87" s="79"/>
      <c r="E87" s="36"/>
      <c r="F87" s="195">
        <v>3024</v>
      </c>
      <c r="G87" s="257"/>
      <c r="H87" s="257"/>
      <c r="I87" s="257"/>
      <c r="J87" s="258"/>
    </row>
    <row r="88" spans="1:10" ht="36" customHeight="1" x14ac:dyDescent="0.25">
      <c r="A88" s="7"/>
      <c r="B88" s="52" t="s">
        <v>167</v>
      </c>
      <c r="C88" s="96"/>
      <c r="D88" s="96"/>
      <c r="E88" s="97"/>
      <c r="F88" s="195">
        <v>27324</v>
      </c>
      <c r="G88" s="257"/>
      <c r="H88" s="257"/>
      <c r="I88" s="257"/>
      <c r="J88" s="258"/>
    </row>
    <row r="89" spans="1:10" ht="36" customHeight="1" x14ac:dyDescent="0.25">
      <c r="B89" s="52" t="s">
        <v>168</v>
      </c>
      <c r="C89" s="96"/>
      <c r="D89" s="96"/>
      <c r="E89" s="97"/>
      <c r="F89" s="195">
        <v>17712</v>
      </c>
      <c r="G89" s="257"/>
      <c r="H89" s="257"/>
      <c r="I89" s="257"/>
      <c r="J89" s="258"/>
    </row>
    <row r="90" spans="1:10" ht="36" customHeight="1" x14ac:dyDescent="0.25">
      <c r="A90" s="7" t="s">
        <v>111</v>
      </c>
      <c r="B90" s="76" t="s">
        <v>169</v>
      </c>
      <c r="C90" s="77"/>
      <c r="D90" s="77"/>
      <c r="E90" s="54"/>
      <c r="F90" s="195">
        <v>225000</v>
      </c>
      <c r="G90" s="257"/>
      <c r="H90" s="257"/>
      <c r="I90" s="257"/>
      <c r="J90" s="258"/>
    </row>
    <row r="91" spans="1:10" ht="36" customHeight="1" x14ac:dyDescent="0.25">
      <c r="A91" s="7" t="s">
        <v>111</v>
      </c>
      <c r="B91" s="52" t="s">
        <v>170</v>
      </c>
      <c r="C91" s="96"/>
      <c r="D91" s="96"/>
      <c r="E91" s="97"/>
      <c r="F91" s="195">
        <v>1800</v>
      </c>
      <c r="G91" s="257"/>
      <c r="H91" s="257"/>
      <c r="I91" s="257"/>
      <c r="J91" s="258"/>
    </row>
    <row r="92" spans="1:10" ht="37.5" customHeight="1" x14ac:dyDescent="0.25">
      <c r="A92" s="7"/>
      <c r="B92" s="76" t="s">
        <v>171</v>
      </c>
      <c r="C92" s="77"/>
      <c r="D92" s="77"/>
      <c r="E92" s="54"/>
      <c r="F92" s="195">
        <v>5292</v>
      </c>
      <c r="G92" s="257"/>
      <c r="H92" s="257"/>
      <c r="I92" s="257"/>
      <c r="J92" s="258"/>
    </row>
    <row r="93" spans="1:10" ht="36" customHeight="1" x14ac:dyDescent="0.25">
      <c r="A93" s="7"/>
      <c r="B93" s="76" t="s">
        <v>172</v>
      </c>
      <c r="C93" s="77"/>
      <c r="D93" s="77"/>
      <c r="E93" s="54"/>
      <c r="F93" s="195">
        <v>94230</v>
      </c>
      <c r="G93" s="257"/>
      <c r="H93" s="257"/>
      <c r="I93" s="257"/>
      <c r="J93" s="258"/>
    </row>
    <row r="94" spans="1:10" ht="36" customHeight="1" x14ac:dyDescent="0.25">
      <c r="A94" s="7"/>
      <c r="B94" s="76" t="s">
        <v>173</v>
      </c>
      <c r="C94" s="77"/>
      <c r="D94" s="77"/>
      <c r="E94" s="53"/>
      <c r="F94" s="195">
        <v>30060</v>
      </c>
      <c r="G94" s="257"/>
      <c r="H94" s="257"/>
      <c r="I94" s="257"/>
      <c r="J94" s="258"/>
    </row>
    <row r="95" spans="1:10" ht="36" customHeight="1" x14ac:dyDescent="0.25">
      <c r="A95" s="7" t="s">
        <v>113</v>
      </c>
      <c r="B95" s="76" t="s">
        <v>174</v>
      </c>
      <c r="C95" s="77"/>
      <c r="D95" s="77"/>
      <c r="E95" s="54"/>
      <c r="F95" s="195">
        <v>56880</v>
      </c>
      <c r="G95" s="257"/>
      <c r="H95" s="257"/>
      <c r="I95" s="257"/>
      <c r="J95" s="258"/>
    </row>
    <row r="96" spans="1:10" ht="36" customHeight="1" x14ac:dyDescent="0.25">
      <c r="A96" s="7" t="s">
        <v>113</v>
      </c>
      <c r="B96" s="76" t="s">
        <v>175</v>
      </c>
      <c r="C96" s="77"/>
      <c r="D96" s="77"/>
      <c r="E96" s="54"/>
      <c r="F96" s="195">
        <v>5040</v>
      </c>
      <c r="G96" s="257"/>
      <c r="H96" s="257"/>
      <c r="I96" s="257"/>
      <c r="J96" s="258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95">
        <v>16560</v>
      </c>
      <c r="G97" s="257"/>
      <c r="H97" s="257"/>
      <c r="I97" s="257"/>
      <c r="J97" s="258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95">
        <v>74160</v>
      </c>
      <c r="G98" s="257"/>
      <c r="H98" s="257"/>
      <c r="I98" s="257"/>
      <c r="J98" s="258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95">
        <v>88992</v>
      </c>
      <c r="G99" s="257"/>
      <c r="H99" s="257"/>
      <c r="I99" s="257"/>
      <c r="J99" s="258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95">
        <v>8640</v>
      </c>
      <c r="G100" s="257"/>
      <c r="H100" s="257"/>
      <c r="I100" s="257"/>
      <c r="J100" s="258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95">
        <v>12960</v>
      </c>
      <c r="G101" s="257"/>
      <c r="H101" s="257"/>
      <c r="I101" s="257"/>
      <c r="J101" s="258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95">
        <v>30240</v>
      </c>
      <c r="G102" s="257"/>
      <c r="H102" s="257"/>
      <c r="I102" s="257"/>
      <c r="J102" s="258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95">
        <v>4320</v>
      </c>
      <c r="G103" s="257"/>
      <c r="H103" s="257"/>
      <c r="I103" s="257"/>
      <c r="J103" s="258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95">
        <v>315360</v>
      </c>
      <c r="G104" s="257"/>
      <c r="H104" s="257"/>
      <c r="I104" s="257"/>
      <c r="J104" s="258"/>
    </row>
    <row r="105" spans="1:10" ht="36" customHeight="1" thickBot="1" x14ac:dyDescent="0.3">
      <c r="A105" s="7" t="s">
        <v>113</v>
      </c>
      <c r="B105" s="76" t="s">
        <v>184</v>
      </c>
      <c r="C105" s="77"/>
      <c r="D105" s="77"/>
      <c r="E105" s="54"/>
      <c r="F105" s="195">
        <v>2880</v>
      </c>
      <c r="G105" s="257"/>
      <c r="H105" s="257"/>
      <c r="I105" s="257"/>
      <c r="J105" s="258"/>
    </row>
    <row r="106" spans="1:10" ht="36" customHeight="1" thickBot="1" x14ac:dyDescent="0.3">
      <c r="A106" s="7"/>
      <c r="B106" s="221" t="s">
        <v>185</v>
      </c>
      <c r="C106" s="222"/>
      <c r="D106" s="222"/>
      <c r="E106" s="223"/>
      <c r="F106" s="218"/>
      <c r="G106" s="219"/>
      <c r="H106" s="219"/>
      <c r="I106" s="219"/>
      <c r="J106" s="220"/>
    </row>
    <row r="107" spans="1:10" ht="22.5" customHeight="1" thickBot="1" x14ac:dyDescent="0.3">
      <c r="A107" s="7" t="s">
        <v>111</v>
      </c>
      <c r="B107" s="171" t="s">
        <v>186</v>
      </c>
      <c r="C107" s="172"/>
      <c r="D107" s="172"/>
      <c r="E107" s="172"/>
      <c r="F107" s="172"/>
      <c r="G107" s="172"/>
      <c r="H107" s="172"/>
      <c r="I107" s="172"/>
      <c r="J107" s="173"/>
    </row>
    <row r="108" spans="1:10" ht="36" customHeight="1" x14ac:dyDescent="0.25">
      <c r="A108" s="7"/>
      <c r="B108" s="34" t="s">
        <v>187</v>
      </c>
      <c r="C108" s="174"/>
      <c r="D108" s="174"/>
      <c r="E108" s="175"/>
      <c r="F108" s="80">
        <v>60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188</v>
      </c>
      <c r="C109" s="77"/>
      <c r="D109" s="77"/>
      <c r="E109" s="54"/>
      <c r="F109" s="67">
        <v>60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189</v>
      </c>
      <c r="C110" s="77"/>
      <c r="D110" s="77"/>
      <c r="E110" s="54"/>
      <c r="F110" s="67">
        <v>120</v>
      </c>
      <c r="G110" s="68"/>
      <c r="H110" s="68"/>
      <c r="I110" s="68"/>
      <c r="J110" s="69"/>
    </row>
    <row r="111" spans="1:10" ht="36" customHeight="1" thickBot="1" x14ac:dyDescent="0.3">
      <c r="A111" s="7"/>
      <c r="B111" s="18" t="s">
        <v>190</v>
      </c>
      <c r="C111" s="19"/>
      <c r="D111" s="19"/>
      <c r="E111" s="20"/>
      <c r="F111" s="218"/>
      <c r="G111" s="219"/>
      <c r="H111" s="219"/>
      <c r="I111" s="219"/>
      <c r="J111" s="220"/>
    </row>
    <row r="112" spans="1:10" ht="36" customHeight="1" x14ac:dyDescent="0.25">
      <c r="A112" s="7" t="s">
        <v>111</v>
      </c>
      <c r="B112" s="76" t="s">
        <v>191</v>
      </c>
      <c r="C112" s="77"/>
      <c r="D112" s="77"/>
      <c r="E112" s="54"/>
      <c r="F112" s="224">
        <f>H112*1.2</f>
        <v>54000</v>
      </c>
      <c r="G112" s="225">
        <f>H112*1.1</f>
        <v>49500.000000000007</v>
      </c>
      <c r="H112" s="225">
        <v>45000</v>
      </c>
      <c r="I112" s="225">
        <f>H112*0.75</f>
        <v>33750</v>
      </c>
      <c r="J112" s="226">
        <f>H112*0.5</f>
        <v>22500</v>
      </c>
    </row>
    <row r="113" spans="1:10" ht="36" customHeight="1" x14ac:dyDescent="0.25">
      <c r="A113" s="7" t="s">
        <v>111</v>
      </c>
      <c r="B113" s="76" t="s">
        <v>192</v>
      </c>
      <c r="C113" s="77"/>
      <c r="D113" s="77"/>
      <c r="E113" s="54"/>
      <c r="F113" s="67">
        <v>33912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67">
        <v>2484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194</v>
      </c>
      <c r="C115" s="77"/>
      <c r="D115" s="77"/>
      <c r="E115" s="54"/>
      <c r="F115" s="224">
        <f>H115*1.2</f>
        <v>76032</v>
      </c>
      <c r="G115" s="225">
        <f>H115*1.1</f>
        <v>69696</v>
      </c>
      <c r="H115" s="225">
        <v>63360</v>
      </c>
      <c r="I115" s="225">
        <f>H115*0.75</f>
        <v>47520</v>
      </c>
      <c r="J115" s="226">
        <f>H115*0.5</f>
        <v>31680</v>
      </c>
    </row>
    <row r="116" spans="1:10" ht="36" customHeight="1" x14ac:dyDescent="0.25">
      <c r="A116" s="7" t="s">
        <v>113</v>
      </c>
      <c r="B116" s="76" t="s">
        <v>195</v>
      </c>
      <c r="C116" s="77"/>
      <c r="D116" s="77"/>
      <c r="E116" s="54"/>
      <c r="F116" s="67">
        <v>47520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67">
        <v>3600</v>
      </c>
      <c r="G117" s="68"/>
      <c r="H117" s="68"/>
      <c r="I117" s="68"/>
      <c r="J117" s="69"/>
    </row>
    <row r="118" spans="1:10" ht="36" customHeight="1" thickBot="1" x14ac:dyDescent="0.3">
      <c r="A118" s="7"/>
      <c r="B118" s="76" t="s">
        <v>197</v>
      </c>
      <c r="C118" s="77"/>
      <c r="D118" s="77"/>
      <c r="E118" s="53"/>
      <c r="F118" s="117">
        <f>H118*1.2</f>
        <v>54000</v>
      </c>
      <c r="G118" s="117">
        <f>H118*1.1</f>
        <v>49500.000000000007</v>
      </c>
      <c r="H118" s="117">
        <v>45000</v>
      </c>
      <c r="I118" s="117">
        <f>H118*0.75</f>
        <v>33750</v>
      </c>
      <c r="J118" s="117">
        <f>H118*0.5</f>
        <v>22500</v>
      </c>
    </row>
    <row r="119" spans="1:10" ht="54" customHeight="1" thickBot="1" x14ac:dyDescent="0.3">
      <c r="A119" s="7"/>
      <c r="B119" s="18" t="s">
        <v>198</v>
      </c>
      <c r="C119" s="19"/>
      <c r="D119" s="19"/>
      <c r="E119" s="20"/>
      <c r="F119" s="110"/>
      <c r="G119" s="111"/>
      <c r="H119" s="111"/>
      <c r="I119" s="111"/>
      <c r="J119" s="112"/>
    </row>
    <row r="120" spans="1:10" ht="36" customHeight="1" x14ac:dyDescent="0.25">
      <c r="A120" s="7"/>
      <c r="B120" s="78" t="s">
        <v>199</v>
      </c>
      <c r="C120" s="79"/>
      <c r="D120" s="79"/>
      <c r="E120" s="36"/>
      <c r="F120" s="80">
        <v>42480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200</v>
      </c>
      <c r="C121" s="77"/>
      <c r="D121" s="77"/>
      <c r="E121" s="54"/>
      <c r="F121" s="67">
        <v>84960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201</v>
      </c>
      <c r="C122" s="77"/>
      <c r="D122" s="77"/>
      <c r="E122" s="54"/>
      <c r="F122" s="67">
        <v>106200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202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203</v>
      </c>
      <c r="C124" s="77"/>
      <c r="D124" s="77"/>
      <c r="E124" s="54"/>
      <c r="F124" s="67">
        <v>63720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204</v>
      </c>
      <c r="C125" s="77"/>
      <c r="D125" s="77"/>
      <c r="E125" s="54"/>
      <c r="F125" s="67">
        <v>127440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205</v>
      </c>
      <c r="C126" s="77"/>
      <c r="D126" s="77"/>
      <c r="E126" s="54"/>
      <c r="F126" s="67">
        <v>159300</v>
      </c>
      <c r="G126" s="68"/>
      <c r="H126" s="68"/>
      <c r="I126" s="68"/>
      <c r="J126" s="69"/>
    </row>
    <row r="127" spans="1:10" ht="36" customHeight="1" thickBot="1" x14ac:dyDescent="0.3">
      <c r="A127" s="7"/>
      <c r="B127" s="118" t="s">
        <v>206</v>
      </c>
      <c r="C127" s="119"/>
      <c r="D127" s="119"/>
      <c r="E127" s="120"/>
      <c r="F127" s="121">
        <v>2124</v>
      </c>
      <c r="G127" s="122"/>
      <c r="H127" s="122"/>
      <c r="I127" s="122"/>
      <c r="J127" s="123"/>
    </row>
    <row r="128" spans="1:10" ht="36" customHeight="1" x14ac:dyDescent="0.25">
      <c r="A128" s="7"/>
      <c r="B128" s="251" t="s">
        <v>186</v>
      </c>
      <c r="C128" s="252"/>
      <c r="D128" s="252"/>
      <c r="E128" s="252"/>
      <c r="F128" s="252"/>
      <c r="G128" s="252"/>
      <c r="H128" s="252"/>
      <c r="I128" s="252"/>
      <c r="J128" s="253"/>
    </row>
    <row r="129" spans="1:10" ht="36" customHeight="1" thickBot="1" x14ac:dyDescent="0.3">
      <c r="A129" s="7"/>
      <c r="B129" s="318" t="s">
        <v>207</v>
      </c>
      <c r="C129" s="318"/>
      <c r="D129" s="318"/>
      <c r="E129" s="318"/>
      <c r="F129" s="263">
        <v>90</v>
      </c>
      <c r="G129" s="263"/>
      <c r="H129" s="263"/>
      <c r="I129" s="263"/>
      <c r="J129" s="264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21" customHeight="1" x14ac:dyDescent="0.25">
      <c r="A131" s="7"/>
      <c r="B131" s="127"/>
      <c r="C131" s="128"/>
      <c r="D131" s="128"/>
      <c r="E131" s="128"/>
      <c r="F131" s="129"/>
      <c r="G131" s="129"/>
      <c r="H131" s="129"/>
      <c r="I131" s="129"/>
      <c r="J131" s="129"/>
    </row>
    <row r="132" spans="1:10" ht="56.25" customHeight="1" x14ac:dyDescent="0.25">
      <c r="A132" s="7"/>
      <c r="B132" s="130" t="s">
        <v>243</v>
      </c>
      <c r="C132" s="130"/>
      <c r="D132" s="130"/>
      <c r="E132" s="130"/>
      <c r="F132" s="130"/>
      <c r="G132" s="130"/>
      <c r="H132" s="130"/>
      <c r="I132" s="130"/>
      <c r="J132" s="130"/>
    </row>
    <row r="133" spans="1:10" ht="41.25" customHeight="1" x14ac:dyDescent="0.25">
      <c r="A133" s="7"/>
      <c r="B133" s="130" t="s">
        <v>209</v>
      </c>
      <c r="C133" s="130"/>
      <c r="D133" s="130"/>
      <c r="E133" s="130"/>
      <c r="F133" s="130"/>
      <c r="G133" s="130"/>
      <c r="H133" s="130"/>
      <c r="I133" s="130"/>
      <c r="J133" s="130"/>
    </row>
    <row r="134" spans="1:10" ht="21" x14ac:dyDescent="0.25">
      <c r="A134" s="7" t="s">
        <v>113</v>
      </c>
      <c r="B134" s="132" t="s">
        <v>247</v>
      </c>
      <c r="C134" s="132"/>
      <c r="D134" s="132"/>
      <c r="E134" s="132"/>
      <c r="F134" s="132"/>
      <c r="G134" s="132"/>
      <c r="H134" s="132"/>
      <c r="I134" s="132"/>
      <c r="J134" s="132"/>
    </row>
    <row r="135" spans="1:10" ht="42" customHeight="1" x14ac:dyDescent="0.25">
      <c r="A135" s="7"/>
      <c r="B135" s="134" t="s">
        <v>211</v>
      </c>
      <c r="C135" s="134"/>
      <c r="D135" s="134"/>
      <c r="E135" s="134"/>
      <c r="F135" s="134"/>
      <c r="G135" s="134"/>
      <c r="H135" s="134"/>
      <c r="I135" s="134"/>
      <c r="J135" s="134"/>
    </row>
    <row r="136" spans="1:10" ht="21" x14ac:dyDescent="0.25">
      <c r="A136" s="7"/>
    </row>
  </sheetData>
  <sheetProtection selectLockedCells="1" selectUnlockedCells="1"/>
  <mergeCells count="249">
    <mergeCell ref="B130:E130"/>
    <mergeCell ref="F130:J130"/>
    <mergeCell ref="B132:J132"/>
    <mergeCell ref="B133:J133"/>
    <mergeCell ref="B134:J134"/>
    <mergeCell ref="B135:J135"/>
    <mergeCell ref="B126:E126"/>
    <mergeCell ref="F126:J126"/>
    <mergeCell ref="B127:E127"/>
    <mergeCell ref="F127:J127"/>
    <mergeCell ref="B128:J128"/>
    <mergeCell ref="B129:E129"/>
    <mergeCell ref="F129:J129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B119:E119"/>
    <mergeCell ref="F119:J119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A8" sqref="A8:XFD18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47304</v>
      </c>
      <c r="G8" s="33">
        <f>H8*1.1</f>
        <v>43362</v>
      </c>
      <c r="H8" s="33">
        <v>39420</v>
      </c>
      <c r="I8" s="33">
        <f>H8*0.75</f>
        <v>29565</v>
      </c>
      <c r="J8" s="33">
        <f>H8*0.5</f>
        <v>19710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50760</v>
      </c>
      <c r="G11" s="33">
        <f>H11*1.1</f>
        <v>46530.000000000007</v>
      </c>
      <c r="H11" s="33">
        <v>42300</v>
      </c>
      <c r="I11" s="33">
        <f>H11*0.75</f>
        <v>31725</v>
      </c>
      <c r="J11" s="33">
        <f>H11*0.5</f>
        <v>21150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71107.199999999997</v>
      </c>
      <c r="G12" s="37">
        <f>H12*1.1</f>
        <v>65181.600000000006</v>
      </c>
      <c r="H12" s="37">
        <v>59256</v>
      </c>
      <c r="I12" s="37">
        <f>H12*0.75</f>
        <v>44442</v>
      </c>
      <c r="J12" s="37">
        <f>H12*0.5</f>
        <v>29628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6732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10080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1368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1944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2268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2268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4536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6804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11340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13608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15876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18144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20412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22680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27216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29484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31752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34020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36288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38556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40824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43092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3240 до 49680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9450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945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78" t="s">
        <v>157</v>
      </c>
      <c r="C58" s="479"/>
      <c r="D58" s="479"/>
      <c r="E58" s="480"/>
      <c r="F58" s="193">
        <v>24480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29376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30096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41400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49680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14868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29376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36108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36000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3240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11340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7560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37800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6732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2880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31950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18000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34560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41760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2">
        <v>42480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2">
        <v>58320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2">
        <v>69984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2">
        <v>20880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2">
        <v>41760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2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2">
        <v>5040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2">
        <v>53280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3" t="s">
        <v>184</v>
      </c>
      <c r="C85" s="514"/>
      <c r="D85" s="514"/>
      <c r="E85" s="515"/>
      <c r="F85" s="158">
        <v>10080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16848</v>
      </c>
      <c r="G92" s="225">
        <f>H92*1.1</f>
        <v>15444.000000000002</v>
      </c>
      <c r="H92" s="225">
        <v>14040</v>
      </c>
      <c r="I92" s="225">
        <f>H92*0.75</f>
        <v>10530</v>
      </c>
      <c r="J92" s="226">
        <f>H92*0.5</f>
        <v>7020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14400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6732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24192</v>
      </c>
      <c r="G95" s="225">
        <f>H95*1.1</f>
        <v>22176</v>
      </c>
      <c r="H95" s="225">
        <v>20160</v>
      </c>
      <c r="I95" s="225">
        <f>H95*0.75</f>
        <v>15120</v>
      </c>
      <c r="J95" s="226">
        <f>H95*0.5</f>
        <v>10080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2">
        <v>20160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2">
        <v>10080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17280</v>
      </c>
      <c r="G98" s="117">
        <f>H98*1.1</f>
        <v>15840.000000000002</v>
      </c>
      <c r="H98" s="117">
        <v>14400</v>
      </c>
      <c r="I98" s="117">
        <f>H98*0.75</f>
        <v>10800</v>
      </c>
      <c r="J98" s="117">
        <f>H98*0.5</f>
        <v>7200</v>
      </c>
    </row>
    <row r="99" spans="1:10" ht="54" customHeight="1" thickBot="1" x14ac:dyDescent="0.3">
      <c r="A99" s="7"/>
      <c r="B99" s="321" t="s">
        <v>198</v>
      </c>
      <c r="C99" s="322"/>
      <c r="D99" s="322"/>
      <c r="E99" s="323"/>
      <c r="F99" s="493"/>
      <c r="G99" s="494"/>
      <c r="H99" s="494"/>
      <c r="I99" s="494"/>
      <c r="J99" s="495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16992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33984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42480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25488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50976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63720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900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5" activePane="bottomLeft" state="frozen"/>
      <selection activeCell="B11" sqref="B11:E11"/>
      <selection pane="bottomLeft" activeCell="B43" sqref="B43:E4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6480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9360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3060 до 59760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1080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78" t="s">
        <v>157</v>
      </c>
      <c r="C58" s="479"/>
      <c r="D58" s="479"/>
      <c r="E58" s="480"/>
      <c r="F58" s="193">
        <v>9720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50400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10800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19800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23760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30600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54000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7200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257">
        <v>59760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3060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10800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9360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32400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36000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5400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14400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18000</v>
      </c>
      <c r="G74" s="257"/>
      <c r="H74" s="257"/>
      <c r="I74" s="257"/>
      <c r="J74" s="258"/>
    </row>
    <row r="75" spans="1:10" ht="34.5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13680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70560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2">
        <v>15120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2">
        <v>28080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2">
        <v>33696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2">
        <v>43200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2">
        <v>75600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2">
        <v>10080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2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2">
        <v>45360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3" t="s">
        <v>184</v>
      </c>
      <c r="C85" s="514"/>
      <c r="D85" s="514"/>
      <c r="E85" s="515"/>
      <c r="F85" s="158">
        <v>50400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17280</v>
      </c>
      <c r="G92" s="225">
        <f>H92*1.1</f>
        <v>15840.000000000002</v>
      </c>
      <c r="H92" s="225">
        <v>14400</v>
      </c>
      <c r="I92" s="225">
        <f>H92*0.75</f>
        <v>10800</v>
      </c>
      <c r="J92" s="226">
        <f>H92*0.5</f>
        <v>7200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32400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23400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24192</v>
      </c>
      <c r="G95" s="225">
        <f>H95*1.1</f>
        <v>22176</v>
      </c>
      <c r="H95" s="225">
        <v>20160</v>
      </c>
      <c r="I95" s="225">
        <f>H95*0.75</f>
        <v>15120</v>
      </c>
      <c r="J95" s="226">
        <f>H95*0.5</f>
        <v>10080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2">
        <v>45360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2">
        <v>33120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38880</v>
      </c>
      <c r="G98" s="117">
        <f>H98*1.1</f>
        <v>35640</v>
      </c>
      <c r="H98" s="117">
        <v>32400</v>
      </c>
      <c r="I98" s="117">
        <f>H98*0.75</f>
        <v>24300</v>
      </c>
      <c r="J98" s="117">
        <f>H98*0.5</f>
        <v>16200</v>
      </c>
    </row>
    <row r="99" spans="1:10" ht="54" customHeight="1" thickBot="1" x14ac:dyDescent="0.3">
      <c r="A99" s="7"/>
      <c r="B99" s="321" t="s">
        <v>198</v>
      </c>
      <c r="C99" s="322"/>
      <c r="D99" s="322"/>
      <c r="E99" s="323"/>
      <c r="F99" s="493"/>
      <c r="G99" s="494"/>
      <c r="H99" s="494"/>
      <c r="I99" s="494"/>
      <c r="J99" s="495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23760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47520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59400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35640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71280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89280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1080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customHeight="1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9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8"/>
  <sheetViews>
    <sheetView view="pageBreakPreview" topLeftCell="B1" zoomScale="50" zoomScaleNormal="60" zoomScaleSheetLayoutView="50" workbookViewId="0">
      <pane ySplit="4" topLeftCell="A97" activePane="bottomLeft" state="frozen"/>
      <selection activeCell="B11" sqref="B11:E11"/>
      <selection pane="bottomLeft" activeCell="A156" sqref="A156:XFD168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6"/>
      <c r="G14" s="147"/>
      <c r="H14" s="147"/>
      <c r="I14" s="147"/>
      <c r="J14" s="148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149">
        <v>14940</v>
      </c>
      <c r="G15" s="150"/>
      <c r="H15" s="150"/>
      <c r="I15" s="150"/>
      <c r="J15" s="151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121">
        <v>21600</v>
      </c>
      <c r="G16" s="122"/>
      <c r="H16" s="122"/>
      <c r="I16" s="122"/>
      <c r="J16" s="123"/>
    </row>
    <row r="17" spans="1:10" ht="24" customHeight="1" thickBot="1" x14ac:dyDescent="0.3">
      <c r="A17" s="7"/>
      <c r="B17" s="27"/>
      <c r="C17" s="28"/>
      <c r="D17" s="28"/>
      <c r="E17" s="29"/>
      <c r="F17" s="162"/>
      <c r="G17" s="163"/>
      <c r="H17" s="163"/>
      <c r="I17" s="163"/>
      <c r="J17" s="16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256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257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258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298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299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300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301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302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303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304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305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306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307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73" t="str">
        <f>"Цена от "&amp;MIN(F73:F82)&amp;" до "&amp;MAX(F73:F82)</f>
        <v>Цена от 2340 до 61740</v>
      </c>
      <c r="G72" s="74"/>
      <c r="H72" s="74"/>
      <c r="I72" s="74"/>
      <c r="J72" s="75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8280</v>
      </c>
      <c r="G73" s="68"/>
      <c r="H73" s="68"/>
      <c r="I73" s="68"/>
      <c r="J73" s="69"/>
    </row>
    <row r="74" spans="1:10" ht="36" customHeight="1" x14ac:dyDescent="0.25">
      <c r="A74" s="7"/>
      <c r="B74" s="76" t="s">
        <v>212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61740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13140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2340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2340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4680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7020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41940</v>
      </c>
      <c r="G82" s="68"/>
      <c r="H82" s="68"/>
      <c r="I82" s="68"/>
      <c r="J82" s="69"/>
    </row>
    <row r="83" spans="1:10" ht="54" customHeight="1" thickBot="1" x14ac:dyDescent="0.3">
      <c r="A83" s="7"/>
      <c r="B83" s="203" t="s">
        <v>213</v>
      </c>
      <c r="C83" s="204"/>
      <c r="D83" s="204"/>
      <c r="E83" s="205"/>
      <c r="F83" s="218" t="str">
        <f>"Цена от "&amp;MIN(F85,F89:F102)&amp;" до "&amp;MAX(F85,F89:F102)</f>
        <v>Цена от 3240 до 787140</v>
      </c>
      <c r="G83" s="219"/>
      <c r="H83" s="219"/>
      <c r="I83" s="219"/>
      <c r="J83" s="220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259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155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156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8" t="s">
        <v>157</v>
      </c>
      <c r="C89" s="79"/>
      <c r="D89" s="79"/>
      <c r="E89" s="36"/>
      <c r="F89" s="80">
        <v>99540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76" t="s">
        <v>158</v>
      </c>
      <c r="C90" s="77"/>
      <c r="D90" s="77"/>
      <c r="E90" s="54"/>
      <c r="F90" s="195">
        <v>50940</v>
      </c>
      <c r="G90" s="257"/>
      <c r="H90" s="257"/>
      <c r="I90" s="257"/>
      <c r="J90" s="258"/>
    </row>
    <row r="91" spans="1:10" ht="36" customHeight="1" x14ac:dyDescent="0.25">
      <c r="A91" s="7"/>
      <c r="B91" s="52" t="s">
        <v>260</v>
      </c>
      <c r="C91" s="96"/>
      <c r="D91" s="96"/>
      <c r="E91" s="97"/>
      <c r="F91" s="195">
        <v>787140</v>
      </c>
      <c r="G91" s="257"/>
      <c r="H91" s="257"/>
      <c r="I91" s="257"/>
      <c r="J91" s="258"/>
    </row>
    <row r="92" spans="1:10" ht="36" customHeight="1" x14ac:dyDescent="0.25">
      <c r="A92" s="7" t="s">
        <v>111</v>
      </c>
      <c r="B92" s="76" t="s">
        <v>159</v>
      </c>
      <c r="C92" s="77"/>
      <c r="D92" s="77"/>
      <c r="E92" s="54"/>
      <c r="F92" s="195">
        <v>173340</v>
      </c>
      <c r="G92" s="257"/>
      <c r="H92" s="257"/>
      <c r="I92" s="257"/>
      <c r="J92" s="258"/>
    </row>
    <row r="93" spans="1:10" ht="36" customHeight="1" x14ac:dyDescent="0.25">
      <c r="A93" s="7" t="s">
        <v>111</v>
      </c>
      <c r="B93" s="76" t="s">
        <v>160</v>
      </c>
      <c r="C93" s="77"/>
      <c r="D93" s="77"/>
      <c r="E93" s="54"/>
      <c r="F93" s="195">
        <v>61740</v>
      </c>
      <c r="G93" s="257"/>
      <c r="H93" s="257"/>
      <c r="I93" s="257"/>
      <c r="J93" s="258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195">
        <v>74088</v>
      </c>
      <c r="G94" s="257"/>
      <c r="H94" s="257"/>
      <c r="I94" s="257"/>
      <c r="J94" s="258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195">
        <v>63540</v>
      </c>
      <c r="G95" s="257"/>
      <c r="H95" s="257"/>
      <c r="I95" s="257"/>
      <c r="J95" s="258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195">
        <v>88740</v>
      </c>
      <c r="G96" s="257"/>
      <c r="H96" s="257"/>
      <c r="I96" s="257"/>
      <c r="J96" s="258"/>
    </row>
    <row r="97" spans="1:10" ht="36" customHeight="1" x14ac:dyDescent="0.25">
      <c r="A97" s="7" t="s">
        <v>111</v>
      </c>
      <c r="B97" s="52" t="s">
        <v>164</v>
      </c>
      <c r="C97" s="96"/>
      <c r="D97" s="96"/>
      <c r="E97" s="97"/>
      <c r="F97" s="195">
        <v>238140</v>
      </c>
      <c r="G97" s="257"/>
      <c r="H97" s="257"/>
      <c r="I97" s="257"/>
      <c r="J97" s="258"/>
    </row>
    <row r="98" spans="1:10" ht="44.25" customHeight="1" x14ac:dyDescent="0.25">
      <c r="A98" s="7"/>
      <c r="B98" s="52" t="s">
        <v>165</v>
      </c>
      <c r="C98" s="96"/>
      <c r="D98" s="96"/>
      <c r="E98" s="97"/>
      <c r="F98" s="195">
        <v>86040</v>
      </c>
      <c r="G98" s="257"/>
      <c r="H98" s="257"/>
      <c r="I98" s="257"/>
      <c r="J98" s="258"/>
    </row>
    <row r="99" spans="1:10" ht="36" customHeight="1" x14ac:dyDescent="0.25">
      <c r="A99" s="7" t="s">
        <v>111</v>
      </c>
      <c r="B99" s="78" t="s">
        <v>166</v>
      </c>
      <c r="C99" s="79"/>
      <c r="D99" s="79"/>
      <c r="E99" s="36"/>
      <c r="F99" s="195">
        <v>3240</v>
      </c>
      <c r="G99" s="257"/>
      <c r="H99" s="257"/>
      <c r="I99" s="257"/>
      <c r="J99" s="258"/>
    </row>
    <row r="100" spans="1:10" ht="36" customHeight="1" x14ac:dyDescent="0.25">
      <c r="B100" s="52" t="s">
        <v>167</v>
      </c>
      <c r="C100" s="96"/>
      <c r="D100" s="96"/>
      <c r="E100" s="97"/>
      <c r="F100" s="195">
        <v>50940</v>
      </c>
      <c r="G100" s="257"/>
      <c r="H100" s="257"/>
      <c r="I100" s="257"/>
      <c r="J100" s="258"/>
    </row>
    <row r="101" spans="1:10" ht="36" customHeight="1" x14ac:dyDescent="0.25">
      <c r="B101" s="52" t="s">
        <v>168</v>
      </c>
      <c r="C101" s="96"/>
      <c r="D101" s="96"/>
      <c r="E101" s="97"/>
      <c r="F101" s="195">
        <v>41940</v>
      </c>
      <c r="G101" s="257"/>
      <c r="H101" s="257"/>
      <c r="I101" s="257"/>
      <c r="J101" s="258"/>
    </row>
    <row r="102" spans="1:10" ht="36" customHeight="1" x14ac:dyDescent="0.25">
      <c r="A102" s="7" t="s">
        <v>111</v>
      </c>
      <c r="B102" s="52" t="s">
        <v>170</v>
      </c>
      <c r="C102" s="96"/>
      <c r="D102" s="96"/>
      <c r="E102" s="97"/>
      <c r="F102" s="195">
        <v>56340</v>
      </c>
      <c r="G102" s="257"/>
      <c r="H102" s="257"/>
      <c r="I102" s="257"/>
      <c r="J102" s="258"/>
    </row>
    <row r="103" spans="1:10" ht="37.5" customHeight="1" x14ac:dyDescent="0.25">
      <c r="A103" s="7"/>
      <c r="B103" s="76" t="s">
        <v>171</v>
      </c>
      <c r="C103" s="77"/>
      <c r="D103" s="77"/>
      <c r="E103" s="54"/>
      <c r="F103" s="195">
        <v>8280</v>
      </c>
      <c r="G103" s="257"/>
      <c r="H103" s="257"/>
      <c r="I103" s="257"/>
      <c r="J103" s="258"/>
    </row>
    <row r="104" spans="1:10" ht="36" customHeight="1" x14ac:dyDescent="0.25">
      <c r="A104" s="7"/>
      <c r="B104" s="76" t="s">
        <v>172</v>
      </c>
      <c r="C104" s="77"/>
      <c r="D104" s="77"/>
      <c r="E104" s="54"/>
      <c r="F104" s="195">
        <v>90000</v>
      </c>
      <c r="G104" s="257"/>
      <c r="H104" s="257"/>
      <c r="I104" s="257"/>
      <c r="J104" s="258"/>
    </row>
    <row r="105" spans="1:10" ht="36" customHeight="1" x14ac:dyDescent="0.25">
      <c r="A105" s="7"/>
      <c r="B105" s="76" t="s">
        <v>173</v>
      </c>
      <c r="C105" s="77"/>
      <c r="D105" s="77"/>
      <c r="E105" s="53"/>
      <c r="F105" s="195">
        <v>63000</v>
      </c>
      <c r="G105" s="257"/>
      <c r="H105" s="257"/>
      <c r="I105" s="257"/>
      <c r="J105" s="258"/>
    </row>
    <row r="106" spans="1:10" ht="36" customHeight="1" x14ac:dyDescent="0.25">
      <c r="A106" s="7" t="s">
        <v>113</v>
      </c>
      <c r="B106" s="76" t="s">
        <v>174</v>
      </c>
      <c r="C106" s="77"/>
      <c r="D106" s="77"/>
      <c r="E106" s="54"/>
      <c r="F106" s="195">
        <v>139680</v>
      </c>
      <c r="G106" s="257"/>
      <c r="H106" s="257"/>
      <c r="I106" s="257"/>
      <c r="J106" s="258"/>
    </row>
    <row r="107" spans="1:10" ht="36" customHeight="1" x14ac:dyDescent="0.25">
      <c r="A107" s="7" t="s">
        <v>113</v>
      </c>
      <c r="B107" s="76" t="s">
        <v>175</v>
      </c>
      <c r="C107" s="77"/>
      <c r="D107" s="77"/>
      <c r="E107" s="54"/>
      <c r="F107" s="195">
        <v>72000</v>
      </c>
      <c r="G107" s="257"/>
      <c r="H107" s="257"/>
      <c r="I107" s="257"/>
      <c r="J107" s="258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195">
        <v>243360</v>
      </c>
      <c r="G108" s="257"/>
      <c r="H108" s="257"/>
      <c r="I108" s="257"/>
      <c r="J108" s="258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195">
        <v>87120</v>
      </c>
      <c r="G109" s="257"/>
      <c r="H109" s="257"/>
      <c r="I109" s="257"/>
      <c r="J109" s="258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195">
        <v>104544</v>
      </c>
      <c r="G110" s="257"/>
      <c r="H110" s="257"/>
      <c r="I110" s="257"/>
      <c r="J110" s="258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95">
        <v>89280</v>
      </c>
      <c r="G111" s="257"/>
      <c r="H111" s="257"/>
      <c r="I111" s="257"/>
      <c r="J111" s="258"/>
    </row>
    <row r="112" spans="1:10" ht="36" customHeight="1" x14ac:dyDescent="0.25">
      <c r="A112" s="7" t="s">
        <v>113</v>
      </c>
      <c r="B112" s="76" t="s">
        <v>180</v>
      </c>
      <c r="C112" s="77"/>
      <c r="D112" s="77"/>
      <c r="E112" s="54"/>
      <c r="F112" s="195">
        <v>124560</v>
      </c>
      <c r="G112" s="257"/>
      <c r="H112" s="257"/>
      <c r="I112" s="257"/>
      <c r="J112" s="258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95">
        <v>334080</v>
      </c>
      <c r="G113" s="257"/>
      <c r="H113" s="257"/>
      <c r="I113" s="257"/>
      <c r="J113" s="258"/>
    </row>
    <row r="114" spans="1:10" ht="36" customHeight="1" x14ac:dyDescent="0.25">
      <c r="A114" s="7" t="s">
        <v>113</v>
      </c>
      <c r="B114" s="78" t="s">
        <v>182</v>
      </c>
      <c r="C114" s="79"/>
      <c r="D114" s="79"/>
      <c r="E114" s="36"/>
      <c r="F114" s="195">
        <v>5040</v>
      </c>
      <c r="G114" s="257"/>
      <c r="H114" s="257"/>
      <c r="I114" s="257"/>
      <c r="J114" s="258"/>
    </row>
    <row r="115" spans="1:10" ht="36" customHeight="1" thickBot="1" x14ac:dyDescent="0.3">
      <c r="A115" s="7" t="s">
        <v>113</v>
      </c>
      <c r="B115" s="76" t="s">
        <v>184</v>
      </c>
      <c r="C115" s="77"/>
      <c r="D115" s="77"/>
      <c r="E115" s="54"/>
      <c r="F115" s="195">
        <v>79200</v>
      </c>
      <c r="G115" s="257"/>
      <c r="H115" s="257"/>
      <c r="I115" s="257"/>
      <c r="J115" s="258"/>
    </row>
    <row r="116" spans="1:10" ht="22.5" customHeight="1" x14ac:dyDescent="0.25">
      <c r="A116" s="7" t="s">
        <v>111</v>
      </c>
      <c r="B116" s="104" t="s">
        <v>186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169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185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71" t="s">
        <v>186</v>
      </c>
      <c r="C119" s="172"/>
      <c r="D119" s="172"/>
      <c r="E119" s="172"/>
      <c r="F119" s="172"/>
      <c r="G119" s="172"/>
      <c r="H119" s="172"/>
      <c r="I119" s="172"/>
      <c r="J119" s="173"/>
    </row>
    <row r="120" spans="1:10" ht="36" customHeight="1" x14ac:dyDescent="0.25">
      <c r="A120" s="7"/>
      <c r="B120" s="107" t="s">
        <v>187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188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189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190</v>
      </c>
      <c r="C123" s="19"/>
      <c r="D123" s="19"/>
      <c r="E123" s="20"/>
      <c r="F123" s="218"/>
      <c r="G123" s="219"/>
      <c r="H123" s="219"/>
      <c r="I123" s="219"/>
      <c r="J123" s="220"/>
    </row>
    <row r="124" spans="1:10" ht="36" customHeight="1" x14ac:dyDescent="0.25">
      <c r="A124" s="7" t="s">
        <v>111</v>
      </c>
      <c r="B124" s="76" t="s">
        <v>244</v>
      </c>
      <c r="C124" s="77"/>
      <c r="D124" s="77"/>
      <c r="E124" s="54"/>
      <c r="F124" s="67">
        <v>59940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192</v>
      </c>
      <c r="C125" s="77"/>
      <c r="D125" s="77"/>
      <c r="E125" s="54"/>
      <c r="F125" s="67">
        <v>59940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193</v>
      </c>
      <c r="C126" s="77"/>
      <c r="D126" s="77"/>
      <c r="E126" s="54"/>
      <c r="F126" s="67">
        <v>43740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262</v>
      </c>
      <c r="C127" s="77"/>
      <c r="D127" s="77"/>
      <c r="E127" s="54"/>
      <c r="F127" s="67">
        <v>84240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195</v>
      </c>
      <c r="C128" s="77"/>
      <c r="D128" s="77"/>
      <c r="E128" s="54"/>
      <c r="F128" s="67">
        <v>84240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196</v>
      </c>
      <c r="C129" s="77"/>
      <c r="D129" s="77"/>
      <c r="E129" s="54"/>
      <c r="F129" s="67">
        <v>61920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173</v>
      </c>
      <c r="C130" s="77"/>
      <c r="D130" s="77"/>
      <c r="E130" s="53"/>
      <c r="F130" s="67">
        <v>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198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36" customHeight="1" x14ac:dyDescent="0.25">
      <c r="A132" s="7"/>
      <c r="B132" s="78" t="s">
        <v>199</v>
      </c>
      <c r="C132" s="79"/>
      <c r="D132" s="79"/>
      <c r="E132" s="36"/>
      <c r="F132" s="80">
        <v>45540</v>
      </c>
      <c r="G132" s="81"/>
      <c r="H132" s="81"/>
      <c r="I132" s="81"/>
      <c r="J132" s="82"/>
    </row>
    <row r="133" spans="1:10" ht="36" customHeight="1" x14ac:dyDescent="0.25">
      <c r="A133" s="7"/>
      <c r="B133" s="76" t="s">
        <v>200</v>
      </c>
      <c r="C133" s="77"/>
      <c r="D133" s="77"/>
      <c r="E133" s="54"/>
      <c r="F133" s="67">
        <v>92340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201</v>
      </c>
      <c r="C134" s="77"/>
      <c r="D134" s="77"/>
      <c r="E134" s="54"/>
      <c r="F134" s="67">
        <v>110340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202</v>
      </c>
      <c r="C135" s="77"/>
      <c r="D135" s="77"/>
      <c r="E135" s="54"/>
      <c r="F135" s="67">
        <v>1080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203</v>
      </c>
      <c r="C136" s="77"/>
      <c r="D136" s="77"/>
      <c r="E136" s="54"/>
      <c r="F136" s="67">
        <v>63540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204</v>
      </c>
      <c r="C137" s="77"/>
      <c r="D137" s="77"/>
      <c r="E137" s="54"/>
      <c r="F137" s="67">
        <v>131940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205</v>
      </c>
      <c r="C138" s="77"/>
      <c r="D138" s="77"/>
      <c r="E138" s="54"/>
      <c r="F138" s="67">
        <v>158940</v>
      </c>
      <c r="G138" s="68"/>
      <c r="H138" s="68"/>
      <c r="I138" s="68"/>
      <c r="J138" s="69"/>
    </row>
    <row r="139" spans="1:10" ht="36" customHeight="1" thickBot="1" x14ac:dyDescent="0.3">
      <c r="A139" s="7"/>
      <c r="B139" s="118" t="s">
        <v>206</v>
      </c>
      <c r="C139" s="119"/>
      <c r="D139" s="119"/>
      <c r="E139" s="120"/>
      <c r="F139" s="121">
        <v>1800</v>
      </c>
      <c r="G139" s="122"/>
      <c r="H139" s="122"/>
      <c r="I139" s="122"/>
      <c r="J139" s="123"/>
    </row>
    <row r="140" spans="1:10" ht="36" customHeight="1" x14ac:dyDescent="0.25">
      <c r="A140" s="7"/>
      <c r="B140" s="251" t="s">
        <v>186</v>
      </c>
      <c r="C140" s="252"/>
      <c r="D140" s="252"/>
      <c r="E140" s="252"/>
      <c r="F140" s="252"/>
      <c r="G140" s="252"/>
      <c r="H140" s="252"/>
      <c r="I140" s="252"/>
      <c r="J140" s="253"/>
    </row>
    <row r="141" spans="1:10" ht="36" customHeight="1" thickBot="1" x14ac:dyDescent="0.3">
      <c r="A141" s="7"/>
      <c r="B141" s="318" t="s">
        <v>207</v>
      </c>
      <c r="C141" s="318"/>
      <c r="D141" s="318"/>
      <c r="E141" s="318"/>
      <c r="F141" s="263">
        <v>150</v>
      </c>
      <c r="G141" s="263"/>
      <c r="H141" s="263"/>
      <c r="I141" s="263"/>
      <c r="J141" s="264"/>
    </row>
    <row r="142" spans="1:10" ht="24" customHeight="1" thickBot="1" x14ac:dyDescent="0.3">
      <c r="A142" s="7" t="s">
        <v>111</v>
      </c>
      <c r="B142" s="27"/>
      <c r="C142" s="38"/>
      <c r="D142" s="38"/>
      <c r="E142" s="39"/>
      <c r="F142" s="40"/>
      <c r="G142" s="41"/>
      <c r="H142" s="41"/>
      <c r="I142" s="41"/>
      <c r="J142" s="42"/>
    </row>
    <row r="143" spans="1:10" ht="21" customHeight="1" x14ac:dyDescent="0.25">
      <c r="A143" s="7"/>
      <c r="B143" s="127"/>
      <c r="C143" s="128"/>
      <c r="D143" s="128"/>
      <c r="E143" s="128"/>
      <c r="F143" s="129"/>
      <c r="G143" s="129"/>
      <c r="H143" s="129"/>
      <c r="I143" s="129"/>
      <c r="J143" s="129"/>
    </row>
    <row r="144" spans="1:10" ht="67.5" customHeight="1" x14ac:dyDescent="0.25">
      <c r="A144" s="7"/>
      <c r="B144" s="130" t="s">
        <v>267</v>
      </c>
      <c r="C144" s="130"/>
      <c r="D144" s="130"/>
      <c r="E144" s="130"/>
      <c r="F144" s="130"/>
      <c r="G144" s="130"/>
      <c r="H144" s="130"/>
      <c r="I144" s="130"/>
      <c r="J144" s="130"/>
    </row>
    <row r="145" spans="1:10" ht="21" x14ac:dyDescent="0.25">
      <c r="A145" s="7" t="s">
        <v>113</v>
      </c>
      <c r="B145" s="132" t="s">
        <v>210</v>
      </c>
      <c r="C145" s="132"/>
      <c r="D145" s="132"/>
      <c r="E145" s="132"/>
      <c r="F145" s="132"/>
      <c r="G145" s="132"/>
      <c r="H145" s="132"/>
      <c r="I145" s="132"/>
      <c r="J145" s="132"/>
    </row>
    <row r="146" spans="1:10" s="182" customFormat="1" ht="20.100000000000001" customHeight="1" x14ac:dyDescent="0.25">
      <c r="B146" s="395"/>
      <c r="F146" s="396"/>
      <c r="G146" s="396"/>
      <c r="H146" s="396"/>
      <c r="I146" s="396"/>
      <c r="J146" s="396"/>
    </row>
    <row r="147" spans="1:10" s="332" customFormat="1" ht="36" customHeight="1" thickBot="1" x14ac:dyDescent="0.3">
      <c r="B147" s="333" t="s">
        <v>268</v>
      </c>
      <c r="C147" s="333"/>
      <c r="D147" s="333"/>
      <c r="E147" s="333"/>
      <c r="F147" s="333"/>
      <c r="G147" s="333"/>
      <c r="H147" s="333"/>
      <c r="I147" s="333"/>
    </row>
    <row r="148" spans="1:10" s="135" customFormat="1" ht="36" customHeight="1" thickBot="1" x14ac:dyDescent="0.3">
      <c r="B148" s="334" t="s">
        <v>269</v>
      </c>
      <c r="C148" s="335"/>
      <c r="D148" s="335"/>
      <c r="E148" s="335"/>
      <c r="F148" s="335"/>
      <c r="G148" s="335"/>
      <c r="H148" s="335"/>
      <c r="I148" s="336"/>
    </row>
    <row r="149" spans="1:10" ht="79.5" customHeight="1" thickBot="1" x14ac:dyDescent="0.3">
      <c r="B149" s="337" t="s">
        <v>270</v>
      </c>
      <c r="C149" s="338"/>
      <c r="D149" s="339" t="s">
        <v>271</v>
      </c>
      <c r="E149" s="340"/>
      <c r="F149" s="341"/>
      <c r="G149" s="340" t="s">
        <v>272</v>
      </c>
      <c r="H149" s="340"/>
      <c r="I149" s="341"/>
      <c r="J149" s="9"/>
    </row>
    <row r="150" spans="1:10" ht="36" customHeight="1" x14ac:dyDescent="0.25">
      <c r="B150" s="342" t="s">
        <v>273</v>
      </c>
      <c r="C150" s="343"/>
      <c r="D150" s="344" t="s">
        <v>274</v>
      </c>
      <c r="E150" s="344"/>
      <c r="F150" s="344"/>
      <c r="G150" s="345">
        <v>2190</v>
      </c>
      <c r="H150" s="344"/>
      <c r="I150" s="346"/>
      <c r="J150" s="9"/>
    </row>
    <row r="151" spans="1:10" ht="36" customHeight="1" x14ac:dyDescent="0.25">
      <c r="B151" s="347" t="s">
        <v>275</v>
      </c>
      <c r="C151" s="348"/>
      <c r="D151" s="349"/>
      <c r="E151" s="349"/>
      <c r="F151" s="349"/>
      <c r="G151" s="350">
        <v>1590</v>
      </c>
      <c r="H151" s="349"/>
      <c r="I151" s="351"/>
      <c r="J151" s="9"/>
    </row>
    <row r="152" spans="1:10" ht="36" customHeight="1" x14ac:dyDescent="0.25">
      <c r="B152" s="347" t="s">
        <v>276</v>
      </c>
      <c r="C152" s="348"/>
      <c r="D152" s="349"/>
      <c r="E152" s="349"/>
      <c r="F152" s="349"/>
      <c r="G152" s="350">
        <v>1440</v>
      </c>
      <c r="H152" s="349"/>
      <c r="I152" s="351"/>
      <c r="J152" s="9"/>
    </row>
    <row r="153" spans="1:10" ht="54" customHeight="1" x14ac:dyDescent="0.25">
      <c r="B153" s="347" t="s">
        <v>277</v>
      </c>
      <c r="C153" s="348"/>
      <c r="D153" s="349"/>
      <c r="E153" s="349"/>
      <c r="F153" s="349"/>
      <c r="G153" s="350">
        <v>1290</v>
      </c>
      <c r="H153" s="349"/>
      <c r="I153" s="351"/>
      <c r="J153" s="9"/>
    </row>
    <row r="154" spans="1:10" ht="21" customHeight="1" x14ac:dyDescent="0.25">
      <c r="B154" s="352"/>
      <c r="C154" s="352"/>
      <c r="D154" s="353"/>
      <c r="E154" s="353"/>
      <c r="F154" s="353"/>
      <c r="G154" s="354"/>
      <c r="H154" s="353"/>
      <c r="I154" s="353"/>
      <c r="J154" s="9"/>
    </row>
    <row r="155" spans="1:10" ht="40.5" customHeight="1" x14ac:dyDescent="0.25">
      <c r="A155" s="7"/>
      <c r="B155" s="134" t="s">
        <v>211</v>
      </c>
      <c r="C155" s="134"/>
      <c r="D155" s="134"/>
      <c r="E155" s="134"/>
      <c r="F155" s="134"/>
      <c r="G155" s="134"/>
      <c r="H155" s="134"/>
      <c r="I155" s="134"/>
      <c r="J155" s="134"/>
    </row>
    <row r="156" spans="1:10" ht="23.25" x14ac:dyDescent="0.25">
      <c r="A156" s="355" t="s">
        <v>278</v>
      </c>
      <c r="B156" s="355"/>
      <c r="C156" s="355"/>
      <c r="D156" s="355"/>
      <c r="E156" s="355"/>
      <c r="F156" s="355"/>
      <c r="G156" s="355"/>
      <c r="H156" s="355"/>
      <c r="I156" s="9"/>
      <c r="J156" s="9"/>
    </row>
    <row r="157" spans="1:10" ht="25.5" x14ac:dyDescent="0.35">
      <c r="A157" s="356" t="s">
        <v>279</v>
      </c>
      <c r="B157" s="356"/>
      <c r="C157" s="356"/>
      <c r="D157" s="356"/>
      <c r="E157" s="357" t="s">
        <v>280</v>
      </c>
      <c r="F157" s="358"/>
      <c r="G157" s="358"/>
      <c r="H157" s="9"/>
      <c r="I157" s="9"/>
      <c r="J157" s="9"/>
    </row>
    <row r="158" spans="1:10" ht="25.5" x14ac:dyDescent="0.35">
      <c r="A158" s="359" t="s">
        <v>281</v>
      </c>
      <c r="B158" s="359"/>
      <c r="C158" s="359"/>
      <c r="D158" s="359"/>
      <c r="E158" s="360">
        <v>1</v>
      </c>
      <c r="F158" s="358"/>
      <c r="G158" s="358"/>
      <c r="H158" s="9"/>
      <c r="I158" s="9"/>
      <c r="J158" s="9"/>
    </row>
    <row r="159" spans="1:10" ht="25.5" x14ac:dyDescent="0.35">
      <c r="A159" s="359">
        <v>2</v>
      </c>
      <c r="B159" s="359"/>
      <c r="C159" s="359"/>
      <c r="D159" s="359"/>
      <c r="E159" s="361">
        <v>1.1000000000000001</v>
      </c>
      <c r="F159" s="358"/>
      <c r="G159" s="358"/>
      <c r="H159" s="9"/>
      <c r="I159" s="9"/>
      <c r="J159" s="9"/>
    </row>
    <row r="160" spans="1:10" ht="25.5" x14ac:dyDescent="0.35">
      <c r="A160" s="359">
        <v>3</v>
      </c>
      <c r="B160" s="359"/>
      <c r="C160" s="359"/>
      <c r="D160" s="359"/>
      <c r="E160" s="361">
        <v>1.2</v>
      </c>
      <c r="F160" s="358"/>
      <c r="G160" s="358"/>
      <c r="H160" s="9"/>
      <c r="I160" s="9"/>
      <c r="J160" s="9"/>
    </row>
    <row r="161" spans="1:10" ht="25.5" x14ac:dyDescent="0.35">
      <c r="A161" s="359" t="s">
        <v>282</v>
      </c>
      <c r="B161" s="359"/>
      <c r="C161" s="359"/>
      <c r="D161" s="359"/>
      <c r="E161" s="361">
        <v>1.25</v>
      </c>
      <c r="F161" s="358"/>
      <c r="G161" s="358"/>
      <c r="H161" s="9"/>
      <c r="I161" s="9"/>
      <c r="J161" s="9"/>
    </row>
    <row r="162" spans="1:10" ht="25.5" x14ac:dyDescent="0.35">
      <c r="A162" s="359" t="s">
        <v>283</v>
      </c>
      <c r="B162" s="359"/>
      <c r="C162" s="359"/>
      <c r="D162" s="359"/>
      <c r="E162" s="361">
        <v>1.3</v>
      </c>
      <c r="F162" s="358"/>
      <c r="G162" s="358"/>
      <c r="H162" s="9"/>
      <c r="I162" s="9"/>
      <c r="J162" s="9"/>
    </row>
    <row r="163" spans="1:10" ht="25.5" x14ac:dyDescent="0.35">
      <c r="A163" s="359" t="s">
        <v>284</v>
      </c>
      <c r="B163" s="359"/>
      <c r="C163" s="359"/>
      <c r="D163" s="359"/>
      <c r="E163" s="361">
        <v>1.35</v>
      </c>
      <c r="F163" s="358"/>
      <c r="G163" s="358"/>
      <c r="H163" s="9"/>
      <c r="I163" s="9"/>
      <c r="J163" s="9"/>
    </row>
    <row r="164" spans="1:10" ht="25.5" x14ac:dyDescent="0.35">
      <c r="A164" s="359" t="s">
        <v>285</v>
      </c>
      <c r="B164" s="359"/>
      <c r="C164" s="359"/>
      <c r="D164" s="359"/>
      <c r="E164" s="361">
        <v>1.4</v>
      </c>
      <c r="F164" s="358"/>
      <c r="G164" s="358"/>
      <c r="H164" s="9"/>
      <c r="I164" s="9"/>
      <c r="J164" s="9"/>
    </row>
    <row r="165" spans="1:10" ht="25.5" x14ac:dyDescent="0.35">
      <c r="A165" s="359" t="s">
        <v>286</v>
      </c>
      <c r="B165" s="359"/>
      <c r="C165" s="359"/>
      <c r="D165" s="359"/>
      <c r="E165" s="361">
        <v>1.45</v>
      </c>
      <c r="F165" s="358"/>
      <c r="G165" s="358"/>
      <c r="H165" s="9"/>
      <c r="I165" s="9"/>
      <c r="J165" s="9"/>
    </row>
    <row r="166" spans="1:10" ht="25.5" x14ac:dyDescent="0.35">
      <c r="A166" s="359" t="s">
        <v>287</v>
      </c>
      <c r="B166" s="359"/>
      <c r="C166" s="359"/>
      <c r="D166" s="359"/>
      <c r="E166" s="361">
        <v>1.5</v>
      </c>
      <c r="F166" s="358"/>
      <c r="G166" s="358"/>
      <c r="H166" s="9"/>
      <c r="I166" s="9"/>
      <c r="J166" s="9"/>
    </row>
    <row r="167" spans="1:10" ht="25.5" x14ac:dyDescent="0.35">
      <c r="A167" s="359" t="s">
        <v>288</v>
      </c>
      <c r="B167" s="359"/>
      <c r="C167" s="359"/>
      <c r="D167" s="359"/>
      <c r="E167" s="361">
        <v>2</v>
      </c>
      <c r="F167" s="358"/>
      <c r="G167" s="358"/>
      <c r="H167" s="9"/>
      <c r="I167" s="9"/>
      <c r="J167" s="9"/>
    </row>
    <row r="168" spans="1:10" ht="53.25" customHeight="1" x14ac:dyDescent="0.25">
      <c r="A168" s="362" t="s">
        <v>289</v>
      </c>
      <c r="B168" s="362"/>
      <c r="C168" s="362"/>
      <c r="D168" s="362"/>
      <c r="E168" s="362"/>
      <c r="F168" s="362"/>
      <c r="G168" s="362"/>
      <c r="H168" s="362"/>
      <c r="I168" s="9"/>
      <c r="J168" s="9"/>
    </row>
  </sheetData>
  <sheetProtection selectLockedCells="1" selectUnlockedCells="1"/>
  <mergeCells count="299">
    <mergeCell ref="A165:D165"/>
    <mergeCell ref="A166:D166"/>
    <mergeCell ref="A167:D167"/>
    <mergeCell ref="A168:H168"/>
    <mergeCell ref="A159:D159"/>
    <mergeCell ref="A160:D160"/>
    <mergeCell ref="A161:D161"/>
    <mergeCell ref="A162:D162"/>
    <mergeCell ref="A163:D163"/>
    <mergeCell ref="A164:D164"/>
    <mergeCell ref="B153:C153"/>
    <mergeCell ref="G153:I153"/>
    <mergeCell ref="B155:J155"/>
    <mergeCell ref="A156:H156"/>
    <mergeCell ref="A157:D157"/>
    <mergeCell ref="A158:D158"/>
    <mergeCell ref="B149:C149"/>
    <mergeCell ref="D149:F149"/>
    <mergeCell ref="G149:I149"/>
    <mergeCell ref="B150:C150"/>
    <mergeCell ref="D150:F153"/>
    <mergeCell ref="G150:I150"/>
    <mergeCell ref="B151:C151"/>
    <mergeCell ref="G151:I151"/>
    <mergeCell ref="B152:C152"/>
    <mergeCell ref="G152:I152"/>
    <mergeCell ref="B142:E142"/>
    <mergeCell ref="F142:J142"/>
    <mergeCell ref="B144:J144"/>
    <mergeCell ref="B145:J145"/>
    <mergeCell ref="B147:I147"/>
    <mergeCell ref="B148:I148"/>
    <mergeCell ref="B138:E138"/>
    <mergeCell ref="F138:J138"/>
    <mergeCell ref="B139:E139"/>
    <mergeCell ref="F139:J139"/>
    <mergeCell ref="B140:J140"/>
    <mergeCell ref="B141:E141"/>
    <mergeCell ref="F141:J141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19:J119"/>
    <mergeCell ref="B120:E120"/>
    <mergeCell ref="F120:J120"/>
    <mergeCell ref="B121:E121"/>
    <mergeCell ref="F121:J121"/>
    <mergeCell ref="B122:E122"/>
    <mergeCell ref="F122:J122"/>
    <mergeCell ref="B115:E115"/>
    <mergeCell ref="F115:J115"/>
    <mergeCell ref="B116:J116"/>
    <mergeCell ref="B117:E117"/>
    <mergeCell ref="F117:J117"/>
    <mergeCell ref="F118:J118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18"/>
      <c r="G13" s="519"/>
      <c r="H13" s="519"/>
      <c r="I13" s="519"/>
      <c r="J13" s="52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36108</v>
      </c>
      <c r="G52" s="219"/>
      <c r="H52" s="219"/>
      <c r="I52" s="219"/>
      <c r="J52" s="220"/>
    </row>
    <row r="53" spans="1:10" ht="24" customHeight="1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5400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540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2700</v>
      </c>
      <c r="G56" s="94"/>
      <c r="H56" s="94"/>
      <c r="I56" s="94"/>
      <c r="J56" s="95"/>
    </row>
    <row r="57" spans="1:10" ht="24" customHeight="1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15840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195">
        <v>14868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195">
        <v>30096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195">
        <v>23760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95">
        <v>28512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95">
        <v>14868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95">
        <v>14868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52" t="s">
        <v>164</v>
      </c>
      <c r="C65" s="96"/>
      <c r="D65" s="96"/>
      <c r="E65" s="97"/>
      <c r="F65" s="195">
        <v>36108</v>
      </c>
      <c r="G65" s="257"/>
      <c r="H65" s="257"/>
      <c r="I65" s="257"/>
      <c r="J65" s="258"/>
    </row>
    <row r="66" spans="1:10" ht="36" customHeight="1" x14ac:dyDescent="0.25">
      <c r="A66" s="7"/>
      <c r="B66" s="78" t="s">
        <v>165</v>
      </c>
      <c r="C66" s="79"/>
      <c r="D66" s="79"/>
      <c r="E66" s="36"/>
      <c r="F66" s="195">
        <v>24120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195">
        <v>3024</v>
      </c>
      <c r="G67" s="257"/>
      <c r="H67" s="257"/>
      <c r="I67" s="257"/>
      <c r="J67" s="258"/>
    </row>
    <row r="68" spans="1:10" ht="36" customHeight="1" x14ac:dyDescent="0.25">
      <c r="A68" s="7"/>
      <c r="B68" s="52" t="s">
        <v>167</v>
      </c>
      <c r="C68" s="96"/>
      <c r="D68" s="96"/>
      <c r="E68" s="97"/>
      <c r="F68" s="195">
        <v>10620</v>
      </c>
      <c r="G68" s="257"/>
      <c r="H68" s="257"/>
      <c r="I68" s="257"/>
      <c r="J68" s="258"/>
    </row>
    <row r="69" spans="1:10" ht="36" customHeight="1" x14ac:dyDescent="0.25">
      <c r="B69" s="52" t="s">
        <v>168</v>
      </c>
      <c r="C69" s="96"/>
      <c r="D69" s="96"/>
      <c r="E69" s="97"/>
      <c r="F69" s="195">
        <v>7092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195">
        <v>23760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195">
        <v>8856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195">
        <v>3240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195">
        <v>12060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195">
        <v>6030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195">
        <v>22320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195">
        <v>20880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95">
        <v>42480</v>
      </c>
      <c r="G77" s="257"/>
      <c r="H77" s="257"/>
      <c r="I77" s="257"/>
      <c r="J77" s="25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95">
        <v>33840</v>
      </c>
      <c r="G78" s="257"/>
      <c r="H78" s="257"/>
      <c r="I78" s="257"/>
      <c r="J78" s="258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195">
        <v>40608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95">
        <v>20880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195">
        <v>20880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95">
        <v>51120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95">
        <v>4320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95">
        <v>33840</v>
      </c>
      <c r="G84" s="257"/>
      <c r="H84" s="257"/>
      <c r="I84" s="257"/>
      <c r="J84" s="258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195">
        <v>12960</v>
      </c>
      <c r="G85" s="257"/>
      <c r="H85" s="257"/>
      <c r="I85" s="257"/>
      <c r="J85" s="258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10195.199999999999</v>
      </c>
      <c r="G92" s="225">
        <f>H92*1.1</f>
        <v>9345.6</v>
      </c>
      <c r="H92" s="225">
        <v>8496</v>
      </c>
      <c r="I92" s="225">
        <f>H92*0.75</f>
        <v>6372</v>
      </c>
      <c r="J92" s="226">
        <f>H92*0.5</f>
        <v>4248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8496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2844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14688</v>
      </c>
      <c r="G95" s="225">
        <f>H95*1.1</f>
        <v>13464.000000000002</v>
      </c>
      <c r="H95" s="225">
        <v>12240</v>
      </c>
      <c r="I95" s="225">
        <f>H95*0.75</f>
        <v>9180</v>
      </c>
      <c r="J95" s="226">
        <f>H95*0.5</f>
        <v>6120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12240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16992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33984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42480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720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25488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50976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63720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900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245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21"/>
      <c r="G7" s="522"/>
      <c r="H7" s="522"/>
      <c r="I7" s="522"/>
      <c r="J7" s="523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51840</v>
      </c>
      <c r="G8" s="33">
        <f>H8*1.1</f>
        <v>47520.000000000007</v>
      </c>
      <c r="H8" s="33">
        <v>43200</v>
      </c>
      <c r="I8" s="33">
        <f>H8*0.75</f>
        <v>32400</v>
      </c>
      <c r="J8" s="33">
        <f>H8*0.5</f>
        <v>21600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72576</v>
      </c>
      <c r="G9" s="37">
        <f>H9*1.1</f>
        <v>66528</v>
      </c>
      <c r="H9" s="37">
        <v>60480</v>
      </c>
      <c r="I9" s="37">
        <f>H9*0.75</f>
        <v>45360</v>
      </c>
      <c r="J9" s="37">
        <f>H9*0.5</f>
        <v>30240</v>
      </c>
    </row>
    <row r="10" spans="1:10" ht="36" customHeight="1" thickBot="1" x14ac:dyDescent="0.3">
      <c r="A10" s="7"/>
      <c r="B10" s="27"/>
      <c r="C10" s="38"/>
      <c r="D10" s="38"/>
      <c r="E10" s="39"/>
      <c r="F10" s="521"/>
      <c r="G10" s="522"/>
      <c r="H10" s="522"/>
      <c r="I10" s="522"/>
      <c r="J10" s="52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11700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16560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237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212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54" customHeight="1" thickBot="1" x14ac:dyDescent="0.3">
      <c r="A57" s="7"/>
      <c r="B57" s="203" t="s">
        <v>213</v>
      </c>
      <c r="C57" s="204"/>
      <c r="D57" s="204"/>
      <c r="E57" s="205"/>
      <c r="F57" s="218" t="str">
        <f>"Цена от "&amp;MIN(F59,F63:J64,H97,F65:J76)&amp;" до "&amp;MAX(F59,F63:J64,H97,F65:J76)</f>
        <v>Цена от 3168 до 155520</v>
      </c>
      <c r="G57" s="219"/>
      <c r="H57" s="219"/>
      <c r="I57" s="219"/>
      <c r="J57" s="220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154</v>
      </c>
      <c r="C59" s="77"/>
      <c r="D59" s="77"/>
      <c r="E59" s="54"/>
      <c r="F59" s="67">
        <v>31536</v>
      </c>
      <c r="G59" s="68"/>
      <c r="H59" s="68"/>
      <c r="I59" s="68"/>
      <c r="J59" s="69"/>
    </row>
    <row r="60" spans="1:10" ht="36" customHeight="1" x14ac:dyDescent="0.25">
      <c r="A60" s="7"/>
      <c r="B60" s="84" t="s">
        <v>155</v>
      </c>
      <c r="C60" s="85"/>
      <c r="D60" s="85"/>
      <c r="E60" s="86"/>
      <c r="F60" s="93">
        <v>3153.6000000000004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156</v>
      </c>
      <c r="C61" s="85"/>
      <c r="D61" s="85"/>
      <c r="E61" s="86"/>
      <c r="F61" s="93">
        <v>7884</v>
      </c>
      <c r="G61" s="94"/>
      <c r="H61" s="94"/>
      <c r="I61" s="94"/>
      <c r="J61" s="95"/>
    </row>
    <row r="62" spans="1:10" ht="24" thickBot="1" x14ac:dyDescent="0.3">
      <c r="A62" s="7"/>
      <c r="B62" s="143"/>
      <c r="C62" s="144"/>
      <c r="D62" s="144"/>
      <c r="E62" s="145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478" t="s">
        <v>157</v>
      </c>
      <c r="C63" s="479"/>
      <c r="D63" s="479"/>
      <c r="E63" s="480"/>
      <c r="F63" s="193">
        <v>42372</v>
      </c>
      <c r="G63" s="44"/>
      <c r="H63" s="44"/>
      <c r="I63" s="44"/>
      <c r="J63" s="45"/>
    </row>
    <row r="64" spans="1:10" ht="36" customHeight="1" x14ac:dyDescent="0.25">
      <c r="A64" s="7" t="s">
        <v>111</v>
      </c>
      <c r="B64" s="235" t="s">
        <v>158</v>
      </c>
      <c r="C64" s="236"/>
      <c r="D64" s="236"/>
      <c r="E64" s="237"/>
      <c r="F64" s="257">
        <v>47520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159</v>
      </c>
      <c r="C65" s="236"/>
      <c r="D65" s="236"/>
      <c r="E65" s="237"/>
      <c r="F65" s="257">
        <v>56880</v>
      </c>
      <c r="G65" s="257"/>
      <c r="H65" s="257"/>
      <c r="I65" s="257"/>
      <c r="J65" s="258"/>
    </row>
    <row r="66" spans="1:10" ht="36" customHeight="1" x14ac:dyDescent="0.25">
      <c r="A66" s="7" t="s">
        <v>111</v>
      </c>
      <c r="B66" s="235" t="s">
        <v>160</v>
      </c>
      <c r="C66" s="236"/>
      <c r="D66" s="236"/>
      <c r="E66" s="237"/>
      <c r="F66" s="257">
        <v>37440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161</v>
      </c>
      <c r="C67" s="236"/>
      <c r="D67" s="236"/>
      <c r="E67" s="237"/>
      <c r="F67" s="257">
        <v>44928</v>
      </c>
      <c r="G67" s="257"/>
      <c r="H67" s="257"/>
      <c r="I67" s="257"/>
      <c r="J67" s="258"/>
    </row>
    <row r="68" spans="1:10" ht="36" customHeight="1" x14ac:dyDescent="0.25">
      <c r="A68" s="7" t="s">
        <v>111</v>
      </c>
      <c r="B68" s="235" t="s">
        <v>162</v>
      </c>
      <c r="C68" s="236"/>
      <c r="D68" s="236"/>
      <c r="E68" s="237"/>
      <c r="F68" s="257">
        <v>34596</v>
      </c>
      <c r="G68" s="257"/>
      <c r="H68" s="257"/>
      <c r="I68" s="257"/>
      <c r="J68" s="258"/>
    </row>
    <row r="69" spans="1:10" ht="36" customHeight="1" x14ac:dyDescent="0.25">
      <c r="A69" s="7" t="s">
        <v>111</v>
      </c>
      <c r="B69" s="235" t="s">
        <v>163</v>
      </c>
      <c r="C69" s="236"/>
      <c r="D69" s="236"/>
      <c r="E69" s="237"/>
      <c r="F69" s="257">
        <v>50580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164</v>
      </c>
      <c r="C70" s="236"/>
      <c r="D70" s="236"/>
      <c r="E70" s="237"/>
      <c r="F70" s="257">
        <v>56952</v>
      </c>
      <c r="G70" s="257"/>
      <c r="H70" s="257"/>
      <c r="I70" s="257"/>
      <c r="J70" s="258"/>
    </row>
    <row r="71" spans="1:10" ht="36" customHeight="1" x14ac:dyDescent="0.25">
      <c r="A71" s="7"/>
      <c r="B71" s="235" t="s">
        <v>165</v>
      </c>
      <c r="C71" s="236"/>
      <c r="D71" s="236"/>
      <c r="E71" s="237"/>
      <c r="F71" s="257">
        <v>43200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166</v>
      </c>
      <c r="C72" s="236"/>
      <c r="D72" s="236"/>
      <c r="E72" s="237"/>
      <c r="F72" s="257">
        <v>3168</v>
      </c>
      <c r="G72" s="257"/>
      <c r="H72" s="257"/>
      <c r="I72" s="257"/>
      <c r="J72" s="258"/>
    </row>
    <row r="73" spans="1:10" ht="36" customHeight="1" x14ac:dyDescent="0.25">
      <c r="A73" s="7"/>
      <c r="B73" s="235" t="s">
        <v>167</v>
      </c>
      <c r="C73" s="236"/>
      <c r="D73" s="236"/>
      <c r="E73" s="237"/>
      <c r="F73" s="257">
        <v>18216</v>
      </c>
      <c r="G73" s="257"/>
      <c r="H73" s="257"/>
      <c r="I73" s="257"/>
      <c r="J73" s="258"/>
    </row>
    <row r="74" spans="1:10" ht="36" customHeight="1" x14ac:dyDescent="0.25">
      <c r="B74" s="235" t="s">
        <v>168</v>
      </c>
      <c r="C74" s="236"/>
      <c r="D74" s="236"/>
      <c r="E74" s="237"/>
      <c r="F74" s="257">
        <v>15228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235" t="s">
        <v>169</v>
      </c>
      <c r="C75" s="236"/>
      <c r="D75" s="236"/>
      <c r="E75" s="237"/>
      <c r="F75" s="257">
        <v>155520</v>
      </c>
      <c r="G75" s="257"/>
      <c r="H75" s="257"/>
      <c r="I75" s="257"/>
      <c r="J75" s="258"/>
    </row>
    <row r="76" spans="1:10" ht="36" customHeight="1" x14ac:dyDescent="0.25">
      <c r="A76" s="7" t="s">
        <v>111</v>
      </c>
      <c r="B76" s="235" t="s">
        <v>170</v>
      </c>
      <c r="C76" s="236"/>
      <c r="D76" s="236"/>
      <c r="E76" s="237"/>
      <c r="F76" s="257">
        <v>44244</v>
      </c>
      <c r="G76" s="257"/>
      <c r="H76" s="257"/>
      <c r="I76" s="257"/>
      <c r="J76" s="258"/>
    </row>
    <row r="77" spans="1:10" ht="37.5" customHeight="1" x14ac:dyDescent="0.25">
      <c r="A77" s="7"/>
      <c r="B77" s="76" t="s">
        <v>171</v>
      </c>
      <c r="C77" s="77"/>
      <c r="D77" s="77"/>
      <c r="E77" s="54"/>
      <c r="F77" s="257">
        <v>9720</v>
      </c>
      <c r="G77" s="257"/>
      <c r="H77" s="257"/>
      <c r="I77" s="257"/>
      <c r="J77" s="258"/>
    </row>
    <row r="78" spans="1:10" ht="36" customHeight="1" x14ac:dyDescent="0.25">
      <c r="A78" s="7"/>
      <c r="B78" s="76" t="s">
        <v>172</v>
      </c>
      <c r="C78" s="77"/>
      <c r="D78" s="77"/>
      <c r="E78" s="54"/>
      <c r="F78" s="257">
        <v>60030</v>
      </c>
      <c r="G78" s="257"/>
      <c r="H78" s="257"/>
      <c r="I78" s="257"/>
      <c r="J78" s="258"/>
    </row>
    <row r="79" spans="1:10" ht="36" customHeight="1" x14ac:dyDescent="0.25">
      <c r="A79" s="7"/>
      <c r="B79" s="76" t="s">
        <v>173</v>
      </c>
      <c r="C79" s="77"/>
      <c r="D79" s="77"/>
      <c r="E79" s="53"/>
      <c r="F79" s="257">
        <v>36000</v>
      </c>
      <c r="G79" s="257"/>
      <c r="H79" s="257"/>
      <c r="I79" s="257"/>
      <c r="J79" s="258"/>
    </row>
    <row r="80" spans="1:10" ht="36" customHeight="1" x14ac:dyDescent="0.25">
      <c r="A80" s="7" t="s">
        <v>113</v>
      </c>
      <c r="B80" s="235" t="s">
        <v>174</v>
      </c>
      <c r="C80" s="236"/>
      <c r="D80" s="236"/>
      <c r="E80" s="237"/>
      <c r="F80" s="257">
        <v>59760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235" t="s">
        <v>175</v>
      </c>
      <c r="C81" s="236"/>
      <c r="D81" s="236"/>
      <c r="E81" s="237"/>
      <c r="F81" s="257">
        <v>66960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235" t="s">
        <v>176</v>
      </c>
      <c r="C82" s="236"/>
      <c r="D82" s="236"/>
      <c r="E82" s="237"/>
      <c r="F82" s="512">
        <v>79920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177</v>
      </c>
      <c r="C83" s="236"/>
      <c r="D83" s="236"/>
      <c r="E83" s="237"/>
      <c r="F83" s="512">
        <v>52560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178</v>
      </c>
      <c r="C84" s="236"/>
      <c r="D84" s="236"/>
      <c r="E84" s="237"/>
      <c r="F84" s="512">
        <v>63072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235" t="s">
        <v>179</v>
      </c>
      <c r="C85" s="236"/>
      <c r="D85" s="236"/>
      <c r="E85" s="237"/>
      <c r="F85" s="512">
        <v>48960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235" t="s">
        <v>180</v>
      </c>
      <c r="C86" s="236"/>
      <c r="D86" s="236"/>
      <c r="E86" s="237"/>
      <c r="F86" s="512">
        <v>71280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235" t="s">
        <v>181</v>
      </c>
      <c r="C87" s="236"/>
      <c r="D87" s="236"/>
      <c r="E87" s="237"/>
      <c r="F87" s="512">
        <v>79920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5" t="s">
        <v>182</v>
      </c>
      <c r="C88" s="236"/>
      <c r="D88" s="236"/>
      <c r="E88" s="237"/>
      <c r="F88" s="512">
        <v>5040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5" t="s">
        <v>183</v>
      </c>
      <c r="C89" s="236"/>
      <c r="D89" s="236"/>
      <c r="E89" s="237"/>
      <c r="F89" s="512">
        <v>218160</v>
      </c>
      <c r="G89" s="59"/>
      <c r="H89" s="59"/>
      <c r="I89" s="59"/>
      <c r="J89" s="60"/>
    </row>
    <row r="90" spans="1:10" ht="36" customHeight="1" thickBot="1" x14ac:dyDescent="0.3">
      <c r="A90" s="7" t="s">
        <v>113</v>
      </c>
      <c r="B90" s="513" t="s">
        <v>184</v>
      </c>
      <c r="C90" s="514"/>
      <c r="D90" s="514"/>
      <c r="E90" s="515"/>
      <c r="F90" s="158">
        <v>62640</v>
      </c>
      <c r="G90" s="122"/>
      <c r="H90" s="122"/>
      <c r="I90" s="122"/>
      <c r="J90" s="123"/>
    </row>
    <row r="91" spans="1:10" ht="36" customHeight="1" thickBot="1" x14ac:dyDescent="0.3">
      <c r="A91" s="7"/>
      <c r="B91" s="221" t="s">
        <v>185</v>
      </c>
      <c r="C91" s="222"/>
      <c r="D91" s="222"/>
      <c r="E91" s="223"/>
      <c r="F91" s="218"/>
      <c r="G91" s="219"/>
      <c r="H91" s="219"/>
      <c r="I91" s="219"/>
      <c r="J91" s="220"/>
    </row>
    <row r="92" spans="1:10" ht="22.5" customHeight="1" thickBot="1" x14ac:dyDescent="0.3">
      <c r="A92" s="7" t="s">
        <v>111</v>
      </c>
      <c r="B92" s="171" t="s">
        <v>186</v>
      </c>
      <c r="C92" s="172"/>
      <c r="D92" s="172"/>
      <c r="E92" s="172"/>
      <c r="F92" s="172"/>
      <c r="G92" s="172"/>
      <c r="H92" s="172"/>
      <c r="I92" s="172"/>
      <c r="J92" s="173"/>
    </row>
    <row r="93" spans="1:10" ht="36" customHeight="1" x14ac:dyDescent="0.25">
      <c r="A93" s="7"/>
      <c r="B93" s="34" t="s">
        <v>187</v>
      </c>
      <c r="C93" s="174"/>
      <c r="D93" s="174"/>
      <c r="E93" s="175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188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189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190</v>
      </c>
      <c r="C96" s="19"/>
      <c r="D96" s="19"/>
      <c r="E96" s="20"/>
      <c r="F96" s="218"/>
      <c r="G96" s="219"/>
      <c r="H96" s="219"/>
      <c r="I96" s="219"/>
      <c r="J96" s="220"/>
    </row>
    <row r="97" spans="1:10" ht="36" customHeight="1" x14ac:dyDescent="0.25">
      <c r="A97" s="7" t="s">
        <v>111</v>
      </c>
      <c r="B97" s="235" t="s">
        <v>191</v>
      </c>
      <c r="C97" s="236"/>
      <c r="D97" s="236"/>
      <c r="E97" s="237"/>
      <c r="F97" s="224">
        <f>H97*1.2</f>
        <v>31320</v>
      </c>
      <c r="G97" s="225">
        <f>H97*1.1</f>
        <v>28710.000000000004</v>
      </c>
      <c r="H97" s="225">
        <v>26100</v>
      </c>
      <c r="I97" s="225">
        <f>H97*0.75</f>
        <v>19575</v>
      </c>
      <c r="J97" s="226">
        <f>H97*0.5</f>
        <v>13050</v>
      </c>
    </row>
    <row r="98" spans="1:10" ht="36" customHeight="1" x14ac:dyDescent="0.25">
      <c r="A98" s="7" t="s">
        <v>111</v>
      </c>
      <c r="B98" s="235" t="s">
        <v>192</v>
      </c>
      <c r="C98" s="236"/>
      <c r="D98" s="236"/>
      <c r="E98" s="237"/>
      <c r="F98" s="67">
        <v>18954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235" t="s">
        <v>193</v>
      </c>
      <c r="C99" s="236"/>
      <c r="D99" s="236"/>
      <c r="E99" s="237"/>
      <c r="F99" s="67">
        <v>49788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235" t="s">
        <v>194</v>
      </c>
      <c r="C100" s="236"/>
      <c r="D100" s="236"/>
      <c r="E100" s="237"/>
      <c r="F100" s="224">
        <f>H100*1.2</f>
        <v>44064</v>
      </c>
      <c r="G100" s="225">
        <f>H100*1.1</f>
        <v>40392</v>
      </c>
      <c r="H100" s="225">
        <v>36720</v>
      </c>
      <c r="I100" s="225">
        <f>H100*0.75</f>
        <v>27540</v>
      </c>
      <c r="J100" s="226">
        <f>H100*0.5</f>
        <v>18360</v>
      </c>
    </row>
    <row r="101" spans="1:10" ht="36" customHeight="1" x14ac:dyDescent="0.25">
      <c r="A101" s="7" t="s">
        <v>113</v>
      </c>
      <c r="B101" s="235" t="s">
        <v>195</v>
      </c>
      <c r="C101" s="236"/>
      <c r="D101" s="236"/>
      <c r="E101" s="237"/>
      <c r="F101" s="512">
        <v>26640</v>
      </c>
      <c r="G101" s="59"/>
      <c r="H101" s="59"/>
      <c r="I101" s="59"/>
      <c r="J101" s="60"/>
    </row>
    <row r="102" spans="1:10" ht="36" customHeight="1" x14ac:dyDescent="0.25">
      <c r="A102" s="7" t="s">
        <v>113</v>
      </c>
      <c r="B102" s="235" t="s">
        <v>196</v>
      </c>
      <c r="C102" s="236"/>
      <c r="D102" s="236"/>
      <c r="E102" s="237"/>
      <c r="F102" s="512">
        <v>69840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197</v>
      </c>
      <c r="C103" s="77"/>
      <c r="D103" s="77"/>
      <c r="E103" s="53"/>
      <c r="F103" s="117">
        <f>H103*1.2</f>
        <v>22680</v>
      </c>
      <c r="G103" s="117">
        <f>H103*1.1</f>
        <v>20790</v>
      </c>
      <c r="H103" s="117">
        <v>18900</v>
      </c>
      <c r="I103" s="117">
        <f>H103*0.75</f>
        <v>14175</v>
      </c>
      <c r="J103" s="117">
        <f>H103*0.5</f>
        <v>9450</v>
      </c>
    </row>
    <row r="104" spans="1:10" ht="54" customHeight="1" thickBot="1" x14ac:dyDescent="0.3">
      <c r="A104" s="7"/>
      <c r="B104" s="321" t="s">
        <v>198</v>
      </c>
      <c r="C104" s="322"/>
      <c r="D104" s="322"/>
      <c r="E104" s="323"/>
      <c r="F104" s="493"/>
      <c r="G104" s="494"/>
      <c r="H104" s="494"/>
      <c r="I104" s="494"/>
      <c r="J104" s="495"/>
    </row>
    <row r="105" spans="1:10" ht="36" customHeight="1" x14ac:dyDescent="0.25">
      <c r="A105" s="7"/>
      <c r="B105" s="78" t="s">
        <v>199</v>
      </c>
      <c r="C105" s="79"/>
      <c r="D105" s="79"/>
      <c r="E105" s="36"/>
      <c r="F105" s="80">
        <v>55404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200</v>
      </c>
      <c r="C106" s="77"/>
      <c r="D106" s="77"/>
      <c r="E106" s="54"/>
      <c r="F106" s="67">
        <v>110772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201</v>
      </c>
      <c r="C107" s="77"/>
      <c r="D107" s="77"/>
      <c r="E107" s="54"/>
      <c r="F107" s="67">
        <v>138600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202</v>
      </c>
      <c r="C108" s="77"/>
      <c r="D108" s="77"/>
      <c r="E108" s="54"/>
      <c r="F108" s="67">
        <v>1854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203</v>
      </c>
      <c r="C109" s="77"/>
      <c r="D109" s="77"/>
      <c r="E109" s="54"/>
      <c r="F109" s="67">
        <v>83268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204</v>
      </c>
      <c r="C110" s="77"/>
      <c r="D110" s="77"/>
      <c r="E110" s="54"/>
      <c r="F110" s="67">
        <v>166176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205</v>
      </c>
      <c r="C111" s="77"/>
      <c r="D111" s="77"/>
      <c r="E111" s="54"/>
      <c r="F111" s="67">
        <v>207792</v>
      </c>
      <c r="G111" s="68"/>
      <c r="H111" s="68"/>
      <c r="I111" s="68"/>
      <c r="J111" s="69"/>
    </row>
    <row r="112" spans="1:10" ht="36" customHeight="1" thickBot="1" x14ac:dyDescent="0.3">
      <c r="A112" s="7"/>
      <c r="B112" s="118" t="s">
        <v>206</v>
      </c>
      <c r="C112" s="119"/>
      <c r="D112" s="119"/>
      <c r="E112" s="120"/>
      <c r="F112" s="121">
        <v>2610</v>
      </c>
      <c r="G112" s="122"/>
      <c r="H112" s="122"/>
      <c r="I112" s="122"/>
      <c r="J112" s="123"/>
    </row>
    <row r="113" spans="1:10" ht="36" customHeight="1" x14ac:dyDescent="0.25">
      <c r="A113" s="7"/>
      <c r="B113" s="251" t="s">
        <v>186</v>
      </c>
      <c r="C113" s="252"/>
      <c r="D113" s="252"/>
      <c r="E113" s="252"/>
      <c r="F113" s="252"/>
      <c r="G113" s="252"/>
      <c r="H113" s="252"/>
      <c r="I113" s="252"/>
      <c r="J113" s="253"/>
    </row>
    <row r="114" spans="1:10" ht="36" customHeight="1" thickBot="1" x14ac:dyDescent="0.3">
      <c r="A114" s="7"/>
      <c r="B114" s="318" t="s">
        <v>207</v>
      </c>
      <c r="C114" s="318"/>
      <c r="D114" s="318"/>
      <c r="E114" s="318"/>
      <c r="F114" s="263">
        <v>90</v>
      </c>
      <c r="G114" s="263"/>
      <c r="H114" s="263"/>
      <c r="I114" s="263"/>
      <c r="J114" s="264"/>
    </row>
    <row r="115" spans="1:10" ht="24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21" customHeight="1" x14ac:dyDescent="0.25">
      <c r="A116" s="7"/>
      <c r="B116" s="127"/>
      <c r="C116" s="128"/>
      <c r="D116" s="128"/>
      <c r="E116" s="128"/>
      <c r="F116" s="129"/>
      <c r="G116" s="129"/>
      <c r="H116" s="129"/>
      <c r="I116" s="129"/>
      <c r="J116" s="129"/>
    </row>
    <row r="117" spans="1:10" ht="56.25" customHeight="1" x14ac:dyDescent="0.25">
      <c r="A117" s="7"/>
      <c r="B117" s="130" t="s">
        <v>243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41.25" customHeight="1" x14ac:dyDescent="0.25">
      <c r="A118" s="7"/>
      <c r="B118" s="130" t="s">
        <v>209</v>
      </c>
      <c r="C118" s="130"/>
      <c r="D118" s="130"/>
      <c r="E118" s="130"/>
      <c r="F118" s="130"/>
      <c r="G118" s="130"/>
      <c r="H118" s="130"/>
      <c r="I118" s="130"/>
      <c r="J118" s="130"/>
    </row>
    <row r="119" spans="1:10" ht="21" x14ac:dyDescent="0.25">
      <c r="A119" s="7" t="s">
        <v>113</v>
      </c>
      <c r="B119" s="132" t="s">
        <v>247</v>
      </c>
      <c r="C119" s="132"/>
      <c r="D119" s="132"/>
      <c r="E119" s="132"/>
      <c r="F119" s="132"/>
      <c r="G119" s="132"/>
      <c r="H119" s="132"/>
      <c r="I119" s="132"/>
      <c r="J119" s="132"/>
    </row>
    <row r="120" spans="1:10" ht="42" customHeight="1" x14ac:dyDescent="0.25">
      <c r="A120" s="7"/>
      <c r="B120" s="134" t="s">
        <v>211</v>
      </c>
      <c r="C120" s="134"/>
      <c r="D120" s="134"/>
      <c r="E120" s="134"/>
      <c r="F120" s="134"/>
      <c r="G120" s="134"/>
      <c r="H120" s="134"/>
      <c r="I120" s="134"/>
      <c r="J120" s="134"/>
    </row>
    <row r="121" spans="1:10" ht="21" x14ac:dyDescent="0.25">
      <c r="A121" s="7"/>
    </row>
  </sheetData>
  <sheetProtection selectLockedCells="1" selectUnlockedCells="1"/>
  <mergeCells count="217">
    <mergeCell ref="B118:J118"/>
    <mergeCell ref="B119:J119"/>
    <mergeCell ref="B120:J120"/>
    <mergeCell ref="B113:J113"/>
    <mergeCell ref="B114:E114"/>
    <mergeCell ref="F114:J114"/>
    <mergeCell ref="B115:E115"/>
    <mergeCell ref="F115:J115"/>
    <mergeCell ref="B117:J117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E105"/>
    <mergeCell ref="F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F91:J91"/>
    <mergeCell ref="B92:J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47" t="s">
        <v>107</v>
      </c>
      <c r="H6" s="247" t="s">
        <v>108</v>
      </c>
      <c r="I6" s="247" t="s">
        <v>109</v>
      </c>
      <c r="J6" s="248" t="s">
        <v>110</v>
      </c>
    </row>
    <row r="7" spans="1:10" ht="24" thickBot="1" x14ac:dyDescent="0.3">
      <c r="A7" s="7"/>
      <c r="B7" s="143"/>
      <c r="C7" s="144"/>
      <c r="D7" s="144"/>
      <c r="E7" s="145"/>
      <c r="F7" s="146"/>
      <c r="G7" s="147"/>
      <c r="H7" s="147"/>
      <c r="I7" s="147"/>
      <c r="J7" s="148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6"/>
      <c r="G10" s="147"/>
      <c r="H10" s="147"/>
      <c r="I10" s="147"/>
      <c r="J10" s="148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18"/>
      <c r="G13" s="519"/>
      <c r="H13" s="519"/>
      <c r="I13" s="519"/>
      <c r="J13" s="520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7"/>
      <c r="G16" s="249"/>
      <c r="H16" s="249"/>
      <c r="I16" s="249"/>
      <c r="J16" s="25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2880 до 32400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9432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943.19999999999993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4680</v>
      </c>
      <c r="G56" s="94"/>
      <c r="H56" s="94"/>
      <c r="I56" s="94"/>
      <c r="J56" s="95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78" t="s">
        <v>157</v>
      </c>
      <c r="C58" s="79"/>
      <c r="D58" s="79"/>
      <c r="E58" s="36"/>
      <c r="F58" s="80">
        <v>12960</v>
      </c>
      <c r="G58" s="81"/>
      <c r="H58" s="81"/>
      <c r="I58" s="81"/>
      <c r="J58" s="82"/>
    </row>
    <row r="59" spans="1:10" ht="36" customHeight="1" x14ac:dyDescent="0.25">
      <c r="A59" s="7" t="s">
        <v>111</v>
      </c>
      <c r="B59" s="52" t="s">
        <v>158</v>
      </c>
      <c r="C59" s="96"/>
      <c r="D59" s="96"/>
      <c r="E59" s="97"/>
      <c r="F59" s="67">
        <v>4320</v>
      </c>
      <c r="G59" s="68"/>
      <c r="H59" s="68"/>
      <c r="I59" s="68"/>
      <c r="J59" s="69"/>
    </row>
    <row r="60" spans="1:10" ht="36" customHeight="1" x14ac:dyDescent="0.25">
      <c r="A60" s="7" t="s">
        <v>111</v>
      </c>
      <c r="B60" s="76" t="s">
        <v>159</v>
      </c>
      <c r="C60" s="77"/>
      <c r="D60" s="77"/>
      <c r="E60" s="54"/>
      <c r="F60" s="67">
        <v>12960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160</v>
      </c>
      <c r="C61" s="77"/>
      <c r="D61" s="77"/>
      <c r="E61" s="54"/>
      <c r="F61" s="67">
        <v>27000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32400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2880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3600</v>
      </c>
      <c r="G65" s="68"/>
      <c r="H65" s="68"/>
      <c r="I65" s="68"/>
      <c r="J65" s="69"/>
    </row>
    <row r="66" spans="1:10" ht="36" customHeight="1" x14ac:dyDescent="0.25">
      <c r="A66" s="7"/>
      <c r="B66" s="78" t="s">
        <v>165</v>
      </c>
      <c r="C66" s="79"/>
      <c r="D66" s="79"/>
      <c r="E66" s="36"/>
      <c r="F66" s="67">
        <v>24120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8"/>
      <c r="J67" s="69"/>
    </row>
    <row r="68" spans="1:10" ht="36" customHeight="1" x14ac:dyDescent="0.25">
      <c r="A68" s="7"/>
      <c r="B68" s="52" t="s">
        <v>167</v>
      </c>
      <c r="C68" s="96"/>
      <c r="D68" s="96"/>
      <c r="E68" s="97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52" t="s">
        <v>168</v>
      </c>
      <c r="C69" s="96"/>
      <c r="D69" s="96"/>
      <c r="E69" s="97"/>
      <c r="F69" s="67">
        <v>7092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24120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170</v>
      </c>
      <c r="C71" s="77"/>
      <c r="D71" s="77"/>
      <c r="E71" s="54"/>
      <c r="F71" s="67">
        <v>2880</v>
      </c>
      <c r="G71" s="68"/>
      <c r="H71" s="68"/>
      <c r="I71" s="68"/>
      <c r="J71" s="69"/>
    </row>
    <row r="72" spans="1:10" ht="37.5" customHeight="1" x14ac:dyDescent="0.25">
      <c r="A72" s="7"/>
      <c r="B72" s="76" t="s">
        <v>171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8"/>
      <c r="J74" s="69"/>
    </row>
    <row r="75" spans="1:10" ht="36" customHeight="1" x14ac:dyDescent="0.25">
      <c r="A75" s="7" t="s">
        <v>113</v>
      </c>
      <c r="B75" s="76" t="s">
        <v>174</v>
      </c>
      <c r="C75" s="77"/>
      <c r="D75" s="77"/>
      <c r="E75" s="54"/>
      <c r="F75" s="67">
        <v>18720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175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84" t="s">
        <v>178</v>
      </c>
      <c r="C79" s="85"/>
      <c r="D79" s="85"/>
      <c r="E79" s="86"/>
      <c r="F79" s="93">
        <v>45792</v>
      </c>
      <c r="G79" s="94"/>
      <c r="H79" s="94"/>
      <c r="I79" s="94"/>
      <c r="J79" s="95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180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thickBot="1" x14ac:dyDescent="0.3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76" t="s">
        <v>191</v>
      </c>
      <c r="C92" s="77"/>
      <c r="D92" s="77"/>
      <c r="E92" s="54"/>
      <c r="F92" s="224">
        <f>H92*1.2</f>
        <v>11059.199999999999</v>
      </c>
      <c r="G92" s="225">
        <f>H92*1.1</f>
        <v>10137.6</v>
      </c>
      <c r="H92" s="225">
        <v>9216</v>
      </c>
      <c r="I92" s="225">
        <f>H92*0.75</f>
        <v>6912</v>
      </c>
      <c r="J92" s="226">
        <f>H92*0.5</f>
        <v>4608</v>
      </c>
    </row>
    <row r="93" spans="1:10" ht="36" customHeight="1" x14ac:dyDescent="0.25">
      <c r="A93" s="7" t="s">
        <v>111</v>
      </c>
      <c r="B93" s="76" t="s">
        <v>192</v>
      </c>
      <c r="C93" s="77"/>
      <c r="D93" s="77"/>
      <c r="E93" s="54"/>
      <c r="F93" s="67">
        <v>7812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67">
        <v>3600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194</v>
      </c>
      <c r="C95" s="77"/>
      <c r="D95" s="77"/>
      <c r="E95" s="54"/>
      <c r="F95" s="224">
        <f>H95*1.2</f>
        <v>15552</v>
      </c>
      <c r="G95" s="225">
        <f>H95*1.1</f>
        <v>14256.000000000002</v>
      </c>
      <c r="H95" s="225">
        <v>12960</v>
      </c>
      <c r="I95" s="225">
        <f>H95*0.75</f>
        <v>9720</v>
      </c>
      <c r="J95" s="226">
        <f>H95*0.5</f>
        <v>6480</v>
      </c>
    </row>
    <row r="96" spans="1:10" ht="36" customHeight="1" x14ac:dyDescent="0.25">
      <c r="A96" s="7" t="s">
        <v>113</v>
      </c>
      <c r="B96" s="76" t="s">
        <v>195</v>
      </c>
      <c r="C96" s="77"/>
      <c r="D96" s="77"/>
      <c r="E96" s="54"/>
      <c r="F96" s="67">
        <v>11520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67">
        <v>5040</v>
      </c>
      <c r="G97" s="68"/>
      <c r="H97" s="68"/>
      <c r="I97" s="68"/>
      <c r="J97" s="69"/>
    </row>
    <row r="98" spans="1:10" ht="36" customHeight="1" thickBot="1" x14ac:dyDescent="0.3">
      <c r="A98" s="7"/>
      <c r="B98" s="76" t="s">
        <v>197</v>
      </c>
      <c r="C98" s="77"/>
      <c r="D98" s="77"/>
      <c r="E98" s="53"/>
      <c r="F98" s="117">
        <f>H98*1.2</f>
        <v>8640</v>
      </c>
      <c r="G98" s="117">
        <f>H98*1.1</f>
        <v>7920.0000000000009</v>
      </c>
      <c r="H98" s="117">
        <v>7200</v>
      </c>
      <c r="I98" s="117">
        <f>H98*0.75</f>
        <v>5400</v>
      </c>
      <c r="J98" s="117">
        <f>H98*0.5</f>
        <v>3600</v>
      </c>
    </row>
    <row r="99" spans="1:10" ht="54" customHeight="1" thickBot="1" x14ac:dyDescent="0.3">
      <c r="A99" s="7"/>
      <c r="B99" s="18" t="s">
        <v>198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29016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58140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72576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1080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43560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87084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109008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1440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0:E110"/>
    <mergeCell ref="F110:J110"/>
    <mergeCell ref="B112:J112"/>
    <mergeCell ref="B113:J113"/>
    <mergeCell ref="B114:J114"/>
    <mergeCell ref="B115:J115"/>
    <mergeCell ref="B106:E106"/>
    <mergeCell ref="F106:J106"/>
    <mergeCell ref="B107:E107"/>
    <mergeCell ref="F107:J107"/>
    <mergeCell ref="B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B99:E99"/>
    <mergeCell ref="F99:J99"/>
    <mergeCell ref="B92:E92"/>
    <mergeCell ref="B93:E93"/>
    <mergeCell ref="F93:J93"/>
    <mergeCell ref="B94:E94"/>
    <mergeCell ref="F94:J94"/>
    <mergeCell ref="B95:E95"/>
    <mergeCell ref="B89:E89"/>
    <mergeCell ref="F89:J89"/>
    <mergeCell ref="B90:E90"/>
    <mergeCell ref="F90:J90"/>
    <mergeCell ref="B91:E91"/>
    <mergeCell ref="F91:J91"/>
    <mergeCell ref="B85:E85"/>
    <mergeCell ref="F85:J85"/>
    <mergeCell ref="F86:J86"/>
    <mergeCell ref="B87:J87"/>
    <mergeCell ref="B88:E88"/>
    <mergeCell ref="F88:J88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5076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7200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3024 до 90720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3024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6048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9072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12096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18144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21168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27216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33264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36288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39312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42336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48384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51408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54432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57456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60480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63504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66528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69552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72576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75600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78624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81648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84672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87696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90720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1170 до 64800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30780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3078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15372</v>
      </c>
      <c r="G66" s="94"/>
      <c r="H66" s="94"/>
      <c r="I66" s="94"/>
      <c r="J66" s="95"/>
    </row>
    <row r="67" spans="1:10" ht="24" thickBot="1" x14ac:dyDescent="0.3">
      <c r="A67" s="7"/>
      <c r="B67" s="143"/>
      <c r="C67" s="144"/>
      <c r="D67" s="144"/>
      <c r="E67" s="145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78" t="s">
        <v>157</v>
      </c>
      <c r="C68" s="479"/>
      <c r="D68" s="479"/>
      <c r="E68" s="480"/>
      <c r="F68" s="193">
        <v>10800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5" t="s">
        <v>158</v>
      </c>
      <c r="C69" s="236"/>
      <c r="D69" s="236"/>
      <c r="E69" s="237"/>
      <c r="F69" s="257">
        <v>3204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159</v>
      </c>
      <c r="C70" s="236"/>
      <c r="D70" s="236"/>
      <c r="E70" s="237"/>
      <c r="F70" s="257">
        <v>7740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160</v>
      </c>
      <c r="C71" s="236"/>
      <c r="D71" s="236"/>
      <c r="E71" s="237"/>
      <c r="F71" s="257">
        <v>21420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161</v>
      </c>
      <c r="C72" s="236"/>
      <c r="D72" s="236"/>
      <c r="E72" s="237"/>
      <c r="F72" s="257">
        <v>25704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235" t="s">
        <v>162</v>
      </c>
      <c r="C73" s="236"/>
      <c r="D73" s="236"/>
      <c r="E73" s="237"/>
      <c r="F73" s="257">
        <v>3204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235" t="s">
        <v>163</v>
      </c>
      <c r="C74" s="236"/>
      <c r="D74" s="236"/>
      <c r="E74" s="237"/>
      <c r="F74" s="257">
        <v>5688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235" t="s">
        <v>164</v>
      </c>
      <c r="C75" s="236"/>
      <c r="D75" s="236"/>
      <c r="E75" s="237"/>
      <c r="F75" s="257">
        <v>10980</v>
      </c>
      <c r="G75" s="257"/>
      <c r="H75" s="257"/>
      <c r="I75" s="257"/>
      <c r="J75" s="258"/>
    </row>
    <row r="76" spans="1:10" ht="36" customHeight="1" x14ac:dyDescent="0.25">
      <c r="A76" s="7"/>
      <c r="B76" s="235" t="s">
        <v>165</v>
      </c>
      <c r="C76" s="236"/>
      <c r="D76" s="236"/>
      <c r="E76" s="237"/>
      <c r="F76" s="257">
        <v>64800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235" t="s">
        <v>166</v>
      </c>
      <c r="C77" s="236"/>
      <c r="D77" s="236"/>
      <c r="E77" s="237"/>
      <c r="F77" s="257">
        <v>1170</v>
      </c>
      <c r="G77" s="257"/>
      <c r="H77" s="257"/>
      <c r="I77" s="257"/>
      <c r="J77" s="258"/>
    </row>
    <row r="78" spans="1:10" ht="36" customHeight="1" x14ac:dyDescent="0.25">
      <c r="A78" s="7"/>
      <c r="B78" s="235" t="s">
        <v>167</v>
      </c>
      <c r="C78" s="236"/>
      <c r="D78" s="236"/>
      <c r="E78" s="237"/>
      <c r="F78" s="257">
        <v>18684</v>
      </c>
      <c r="G78" s="257"/>
      <c r="H78" s="257"/>
      <c r="I78" s="257"/>
      <c r="J78" s="258"/>
    </row>
    <row r="79" spans="1:10" ht="36" customHeight="1" x14ac:dyDescent="0.25">
      <c r="B79" s="235" t="s">
        <v>168</v>
      </c>
      <c r="C79" s="236"/>
      <c r="D79" s="236"/>
      <c r="E79" s="237"/>
      <c r="F79" s="257">
        <v>14472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235" t="s">
        <v>169</v>
      </c>
      <c r="C80" s="236"/>
      <c r="D80" s="236"/>
      <c r="E80" s="237"/>
      <c r="F80" s="257">
        <v>63720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235" t="s">
        <v>170</v>
      </c>
      <c r="C81" s="236"/>
      <c r="D81" s="236"/>
      <c r="E81" s="237"/>
      <c r="F81" s="257">
        <v>2970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7">
        <v>4770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257">
        <v>64800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257">
        <v>30060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235" t="s">
        <v>174</v>
      </c>
      <c r="C85" s="236"/>
      <c r="D85" s="236"/>
      <c r="E85" s="237"/>
      <c r="F85" s="257">
        <v>15120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235" t="s">
        <v>175</v>
      </c>
      <c r="C86" s="236"/>
      <c r="D86" s="236"/>
      <c r="E86" s="237"/>
      <c r="F86" s="257">
        <v>5040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235" t="s">
        <v>176</v>
      </c>
      <c r="C87" s="236"/>
      <c r="D87" s="236"/>
      <c r="E87" s="237"/>
      <c r="F87" s="512">
        <v>11520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5" t="s">
        <v>177</v>
      </c>
      <c r="C88" s="236"/>
      <c r="D88" s="236"/>
      <c r="E88" s="237"/>
      <c r="F88" s="512">
        <v>30240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5" t="s">
        <v>178</v>
      </c>
      <c r="C89" s="236"/>
      <c r="D89" s="236"/>
      <c r="E89" s="237"/>
      <c r="F89" s="512">
        <v>36288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5" t="s">
        <v>179</v>
      </c>
      <c r="C90" s="236"/>
      <c r="D90" s="236"/>
      <c r="E90" s="237"/>
      <c r="F90" s="512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5" t="s">
        <v>180</v>
      </c>
      <c r="C91" s="236"/>
      <c r="D91" s="236"/>
      <c r="E91" s="237"/>
      <c r="F91" s="512">
        <v>8640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5" t="s">
        <v>181</v>
      </c>
      <c r="C92" s="236"/>
      <c r="D92" s="236"/>
      <c r="E92" s="237"/>
      <c r="F92" s="512">
        <v>15840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5" t="s">
        <v>182</v>
      </c>
      <c r="C93" s="236"/>
      <c r="D93" s="236"/>
      <c r="E93" s="237"/>
      <c r="F93" s="512">
        <v>2160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5" t="s">
        <v>183</v>
      </c>
      <c r="C94" s="236"/>
      <c r="D94" s="236"/>
      <c r="E94" s="237"/>
      <c r="F94" s="512">
        <v>89280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3" t="s">
        <v>184</v>
      </c>
      <c r="C95" s="514"/>
      <c r="D95" s="514"/>
      <c r="E95" s="515"/>
      <c r="F95" s="158">
        <v>4320</v>
      </c>
      <c r="G95" s="122"/>
      <c r="H95" s="122"/>
      <c r="I95" s="122"/>
      <c r="J95" s="123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235" t="s">
        <v>191</v>
      </c>
      <c r="C102" s="236"/>
      <c r="D102" s="236"/>
      <c r="E102" s="237"/>
      <c r="F102" s="224">
        <f>H102*1.2</f>
        <v>19958.399999999998</v>
      </c>
      <c r="G102" s="225">
        <f>H102*1.1</f>
        <v>18295.2</v>
      </c>
      <c r="H102" s="225">
        <v>16632</v>
      </c>
      <c r="I102" s="225">
        <f>H102*0.75</f>
        <v>12474</v>
      </c>
      <c r="J102" s="226">
        <f>H102*0.5</f>
        <v>8316</v>
      </c>
    </row>
    <row r="103" spans="1:10" ht="36" customHeight="1" x14ac:dyDescent="0.25">
      <c r="A103" s="7" t="s">
        <v>111</v>
      </c>
      <c r="B103" s="235" t="s">
        <v>192</v>
      </c>
      <c r="C103" s="236"/>
      <c r="D103" s="236"/>
      <c r="E103" s="237"/>
      <c r="F103" s="67">
        <v>13788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5" t="s">
        <v>193</v>
      </c>
      <c r="C104" s="236"/>
      <c r="D104" s="236"/>
      <c r="E104" s="237"/>
      <c r="F104" s="67">
        <v>2484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5" t="s">
        <v>194</v>
      </c>
      <c r="C105" s="236"/>
      <c r="D105" s="236"/>
      <c r="E105" s="237"/>
      <c r="F105" s="224">
        <f>H105*1.2</f>
        <v>28512</v>
      </c>
      <c r="G105" s="225">
        <f>H105*1.1</f>
        <v>26136.000000000004</v>
      </c>
      <c r="H105" s="225">
        <v>23760</v>
      </c>
      <c r="I105" s="225">
        <f>H105*0.75</f>
        <v>17820</v>
      </c>
      <c r="J105" s="226">
        <f>H105*0.5</f>
        <v>11880</v>
      </c>
    </row>
    <row r="106" spans="1:10" ht="36" customHeight="1" x14ac:dyDescent="0.25">
      <c r="A106" s="7" t="s">
        <v>113</v>
      </c>
      <c r="B106" s="235" t="s">
        <v>195</v>
      </c>
      <c r="C106" s="236"/>
      <c r="D106" s="236"/>
      <c r="E106" s="237"/>
      <c r="F106" s="512">
        <v>19440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5" t="s">
        <v>196</v>
      </c>
      <c r="C107" s="236"/>
      <c r="D107" s="236"/>
      <c r="E107" s="237"/>
      <c r="F107" s="512">
        <v>3600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39916.799999999996</v>
      </c>
      <c r="G108" s="117">
        <f>H108*1.1</f>
        <v>36590.400000000001</v>
      </c>
      <c r="H108" s="117">
        <v>33264</v>
      </c>
      <c r="I108" s="117">
        <f>H108*0.75</f>
        <v>24948</v>
      </c>
      <c r="J108" s="117">
        <f>H108*0.5</f>
        <v>16632</v>
      </c>
    </row>
    <row r="109" spans="1:10" ht="54" customHeight="1" thickBot="1" x14ac:dyDescent="0.3">
      <c r="A109" s="7"/>
      <c r="B109" s="321" t="s">
        <v>198</v>
      </c>
      <c r="C109" s="322"/>
      <c r="D109" s="322"/>
      <c r="E109" s="323"/>
      <c r="F109" s="493"/>
      <c r="G109" s="494"/>
      <c r="H109" s="494"/>
      <c r="I109" s="494"/>
      <c r="J109" s="495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16992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33984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42480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720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25488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50976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63720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900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41"/>
  <sheetViews>
    <sheetView view="pageBreakPreview" topLeftCell="B1" zoomScale="50" zoomScaleNormal="60" zoomScaleSheetLayoutView="50" workbookViewId="0">
      <pane ySplit="4" topLeftCell="A126" activePane="bottomLeft" state="frozen"/>
      <selection activeCell="B11" sqref="B11:E11"/>
      <selection pane="bottomLeft" activeCell="A129" sqref="A129:XFD141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19" t="s">
        <v>248</v>
      </c>
      <c r="B6" s="320"/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87"/>
      <c r="G8" s="249"/>
      <c r="H8" s="249"/>
      <c r="I8" s="249"/>
      <c r="J8" s="250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74930.399999999994</v>
      </c>
      <c r="G9" s="33">
        <f>H9*1.1</f>
        <v>68686.200000000012</v>
      </c>
      <c r="H9" s="33">
        <v>62442</v>
      </c>
      <c r="I9" s="33">
        <f>H9*0.75</f>
        <v>46831.5</v>
      </c>
      <c r="J9" s="33">
        <f>H9*0.5</f>
        <v>31221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187401.60000000001</v>
      </c>
      <c r="G10" s="37">
        <f>H10*1.1</f>
        <v>171784.80000000002</v>
      </c>
      <c r="H10" s="37">
        <v>156168</v>
      </c>
      <c r="I10" s="37">
        <f>H10*0.75</f>
        <v>117126</v>
      </c>
      <c r="J10" s="37">
        <f>H10*0.5</f>
        <v>78084</v>
      </c>
    </row>
    <row r="11" spans="1:10" ht="36" customHeight="1" thickBot="1" x14ac:dyDescent="0.3">
      <c r="A11" s="7"/>
      <c r="B11" s="27"/>
      <c r="C11" s="38"/>
      <c r="D11" s="38"/>
      <c r="E11" s="39"/>
      <c r="F11" s="187"/>
      <c r="G11" s="249"/>
      <c r="H11" s="249"/>
      <c r="I11" s="249"/>
      <c r="J11" s="250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84283.199999999997</v>
      </c>
      <c r="G12" s="33">
        <f>H12*1.1</f>
        <v>77259.600000000006</v>
      </c>
      <c r="H12" s="33">
        <v>70236</v>
      </c>
      <c r="I12" s="33">
        <f>H12*0.75</f>
        <v>52677</v>
      </c>
      <c r="J12" s="33">
        <f>H12*0.5</f>
        <v>35118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210729.60000000001</v>
      </c>
      <c r="G13" s="37">
        <f>H13*1.1</f>
        <v>193168.80000000002</v>
      </c>
      <c r="H13" s="37">
        <v>175608</v>
      </c>
      <c r="I13" s="37">
        <f>H13*0.75</f>
        <v>131706</v>
      </c>
      <c r="J13" s="37">
        <f>H13*0.5</f>
        <v>87804</v>
      </c>
    </row>
    <row r="14" spans="1:10" ht="24" customHeight="1" thickBot="1" x14ac:dyDescent="0.3">
      <c r="A14" s="7"/>
      <c r="B14" s="27"/>
      <c r="C14" s="28"/>
      <c r="D14" s="28"/>
      <c r="E14" s="29"/>
      <c r="F14" s="187"/>
      <c r="G14" s="249"/>
      <c r="H14" s="249"/>
      <c r="I14" s="249"/>
      <c r="J14" s="250"/>
    </row>
    <row r="15" spans="1:10" ht="36" customHeight="1" x14ac:dyDescent="0.25">
      <c r="A15" s="7" t="s">
        <v>111</v>
      </c>
      <c r="B15" s="30" t="s">
        <v>117</v>
      </c>
      <c r="C15" s="176"/>
      <c r="D15" s="176"/>
      <c r="E15" s="177"/>
      <c r="F15" s="188">
        <v>15984</v>
      </c>
      <c r="G15" s="290"/>
      <c r="H15" s="290"/>
      <c r="I15" s="290"/>
      <c r="J15" s="189"/>
    </row>
    <row r="16" spans="1:10" ht="36" customHeight="1" thickBot="1" x14ac:dyDescent="0.3">
      <c r="A16" s="7" t="s">
        <v>113</v>
      </c>
      <c r="B16" s="215" t="s">
        <v>118</v>
      </c>
      <c r="C16" s="216"/>
      <c r="D16" s="216"/>
      <c r="E16" s="217"/>
      <c r="F16" s="524">
        <v>40320</v>
      </c>
      <c r="G16" s="525"/>
      <c r="H16" s="525"/>
      <c r="I16" s="525"/>
      <c r="J16" s="526"/>
    </row>
    <row r="17" spans="1:10" ht="24" customHeight="1" thickBot="1" x14ac:dyDescent="0.3">
      <c r="A17" s="7"/>
      <c r="B17" s="27"/>
      <c r="C17" s="28"/>
      <c r="D17" s="28"/>
      <c r="E17" s="29"/>
      <c r="F17" s="187"/>
      <c r="G17" s="249"/>
      <c r="H17" s="249"/>
      <c r="I17" s="249"/>
      <c r="J17" s="25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92">
        <v>1728</v>
      </c>
      <c r="G18" s="466"/>
      <c r="H18" s="466"/>
      <c r="I18" s="466"/>
      <c r="J18" s="467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94">
        <v>4320</v>
      </c>
      <c r="G19" s="385"/>
      <c r="H19" s="385"/>
      <c r="I19" s="385"/>
      <c r="J19" s="386"/>
    </row>
    <row r="20" spans="1:10" ht="30" customHeight="1" thickBot="1" x14ac:dyDescent="0.3">
      <c r="A20" s="319" t="s">
        <v>248</v>
      </c>
      <c r="B20" s="320"/>
      <c r="C20" s="320"/>
      <c r="D20" s="320"/>
      <c r="E20" s="320"/>
      <c r="F20" s="320"/>
      <c r="G20" s="320"/>
      <c r="H20" s="320"/>
      <c r="I20" s="320"/>
      <c r="J20" s="320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196" t="str">
        <f>"Цена от "&amp;MIN(F22:F46)&amp;" до "&amp;MAX(F22:F46)</f>
        <v>Цена от 15786 до 394650</v>
      </c>
      <c r="G21" s="501"/>
      <c r="H21" s="501"/>
      <c r="I21" s="501"/>
      <c r="J21" s="502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198">
        <v>15786</v>
      </c>
      <c r="G22" s="376"/>
      <c r="H22" s="376"/>
      <c r="I22" s="376"/>
      <c r="J22" s="377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195">
        <v>31572</v>
      </c>
      <c r="G23" s="257"/>
      <c r="H23" s="257"/>
      <c r="I23" s="257"/>
      <c r="J23" s="258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195">
        <v>47358</v>
      </c>
      <c r="G24" s="257"/>
      <c r="H24" s="257"/>
      <c r="I24" s="257"/>
      <c r="J24" s="258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195">
        <v>63144</v>
      </c>
      <c r="G25" s="257"/>
      <c r="H25" s="257"/>
      <c r="I25" s="257"/>
      <c r="J25" s="258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195">
        <v>78930</v>
      </c>
      <c r="G26" s="257"/>
      <c r="H26" s="257"/>
      <c r="I26" s="257"/>
      <c r="J26" s="258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195">
        <v>94716</v>
      </c>
      <c r="G27" s="257"/>
      <c r="H27" s="257"/>
      <c r="I27" s="257"/>
      <c r="J27" s="258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195">
        <v>110502</v>
      </c>
      <c r="G28" s="257"/>
      <c r="H28" s="257"/>
      <c r="I28" s="257"/>
      <c r="J28" s="258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195">
        <v>126288</v>
      </c>
      <c r="G29" s="257"/>
      <c r="H29" s="257"/>
      <c r="I29" s="257"/>
      <c r="J29" s="258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195">
        <v>142074</v>
      </c>
      <c r="G30" s="257"/>
      <c r="H30" s="257"/>
      <c r="I30" s="257"/>
      <c r="J30" s="258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195">
        <v>157860</v>
      </c>
      <c r="G31" s="257"/>
      <c r="H31" s="257"/>
      <c r="I31" s="257"/>
      <c r="J31" s="258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195">
        <v>173646</v>
      </c>
      <c r="G32" s="257"/>
      <c r="H32" s="257"/>
      <c r="I32" s="257"/>
      <c r="J32" s="258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195">
        <v>189432</v>
      </c>
      <c r="G33" s="257"/>
      <c r="H33" s="257"/>
      <c r="I33" s="257"/>
      <c r="J33" s="258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195">
        <v>205218</v>
      </c>
      <c r="G34" s="257"/>
      <c r="H34" s="257"/>
      <c r="I34" s="257"/>
      <c r="J34" s="258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195">
        <v>221004</v>
      </c>
      <c r="G35" s="257"/>
      <c r="H35" s="257"/>
      <c r="I35" s="257"/>
      <c r="J35" s="258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195">
        <v>236790</v>
      </c>
      <c r="G36" s="257"/>
      <c r="H36" s="257"/>
      <c r="I36" s="257"/>
      <c r="J36" s="258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195">
        <v>252576</v>
      </c>
      <c r="G37" s="257"/>
      <c r="H37" s="257"/>
      <c r="I37" s="257"/>
      <c r="J37" s="258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195">
        <v>268362</v>
      </c>
      <c r="G38" s="257"/>
      <c r="H38" s="257"/>
      <c r="I38" s="257"/>
      <c r="J38" s="258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195">
        <v>284148</v>
      </c>
      <c r="G39" s="257"/>
      <c r="H39" s="257"/>
      <c r="I39" s="257"/>
      <c r="J39" s="258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195">
        <v>299934</v>
      </c>
      <c r="G40" s="257"/>
      <c r="H40" s="257"/>
      <c r="I40" s="257"/>
      <c r="J40" s="258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195">
        <v>315720</v>
      </c>
      <c r="G41" s="257"/>
      <c r="H41" s="257"/>
      <c r="I41" s="257"/>
      <c r="J41" s="258"/>
    </row>
    <row r="42" spans="1:10" ht="36" customHeight="1" outlineLevel="1" x14ac:dyDescent="0.25">
      <c r="A42" s="7"/>
      <c r="B42" s="52" t="s">
        <v>233</v>
      </c>
      <c r="C42" s="53"/>
      <c r="D42" s="53"/>
      <c r="E42" s="54"/>
      <c r="F42" s="195">
        <v>331506</v>
      </c>
      <c r="G42" s="257"/>
      <c r="H42" s="257"/>
      <c r="I42" s="257"/>
      <c r="J42" s="258"/>
    </row>
    <row r="43" spans="1:10" ht="36" customHeight="1" outlineLevel="1" x14ac:dyDescent="0.25">
      <c r="A43" s="7"/>
      <c r="B43" s="52" t="s">
        <v>234</v>
      </c>
      <c r="C43" s="53"/>
      <c r="D43" s="53"/>
      <c r="E43" s="54"/>
      <c r="F43" s="195">
        <v>347292</v>
      </c>
      <c r="G43" s="257"/>
      <c r="H43" s="257"/>
      <c r="I43" s="257"/>
      <c r="J43" s="258"/>
    </row>
    <row r="44" spans="1:10" ht="36" customHeight="1" outlineLevel="1" x14ac:dyDescent="0.25">
      <c r="A44" s="7"/>
      <c r="B44" s="52" t="s">
        <v>235</v>
      </c>
      <c r="C44" s="53"/>
      <c r="D44" s="53"/>
      <c r="E44" s="54"/>
      <c r="F44" s="195">
        <v>363078</v>
      </c>
      <c r="G44" s="257"/>
      <c r="H44" s="257"/>
      <c r="I44" s="257"/>
      <c r="J44" s="258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195">
        <v>378864</v>
      </c>
      <c r="G45" s="257"/>
      <c r="H45" s="257"/>
      <c r="I45" s="257"/>
      <c r="J45" s="258"/>
    </row>
    <row r="46" spans="1:10" ht="36" customHeight="1" outlineLevel="1" thickBot="1" x14ac:dyDescent="0.3">
      <c r="A46" s="7"/>
      <c r="B46" s="52" t="s">
        <v>237</v>
      </c>
      <c r="C46" s="53"/>
      <c r="D46" s="53"/>
      <c r="E46" s="54"/>
      <c r="F46" s="201">
        <v>394650</v>
      </c>
      <c r="G46" s="505"/>
      <c r="H46" s="505"/>
      <c r="I46" s="505"/>
      <c r="J46" s="506"/>
    </row>
    <row r="47" spans="1:10" ht="36" customHeight="1" thickBot="1" x14ac:dyDescent="0.3">
      <c r="A47" s="7"/>
      <c r="B47" s="70" t="s">
        <v>142</v>
      </c>
      <c r="C47" s="71"/>
      <c r="D47" s="71"/>
      <c r="E47" s="72"/>
      <c r="F47" s="200" t="str">
        <f>"Цена от "&amp;MIN(F48:F57)&amp;" до "&amp;MAX(F48:F57)</f>
        <v>Цена от 2124 до 41022</v>
      </c>
      <c r="G47" s="503"/>
      <c r="H47" s="503"/>
      <c r="I47" s="503"/>
      <c r="J47" s="504"/>
    </row>
    <row r="48" spans="1:10" ht="36" customHeight="1" x14ac:dyDescent="0.25">
      <c r="A48" s="7"/>
      <c r="B48" s="76" t="s">
        <v>143</v>
      </c>
      <c r="C48" s="77"/>
      <c r="D48" s="77"/>
      <c r="E48" s="54"/>
      <c r="F48" s="198">
        <v>7956</v>
      </c>
      <c r="G48" s="376"/>
      <c r="H48" s="376"/>
      <c r="I48" s="376"/>
      <c r="J48" s="377"/>
    </row>
    <row r="49" spans="1:10" ht="36" customHeight="1" x14ac:dyDescent="0.25">
      <c r="A49" s="7"/>
      <c r="B49" s="76" t="s">
        <v>212</v>
      </c>
      <c r="C49" s="77"/>
      <c r="D49" s="77"/>
      <c r="E49" s="54"/>
      <c r="F49" s="195">
        <v>5778</v>
      </c>
      <c r="G49" s="257"/>
      <c r="H49" s="257"/>
      <c r="I49" s="257"/>
      <c r="J49" s="258"/>
    </row>
    <row r="50" spans="1:10" ht="36" customHeight="1" x14ac:dyDescent="0.25">
      <c r="A50" s="7"/>
      <c r="B50" s="78" t="s">
        <v>145</v>
      </c>
      <c r="C50" s="79"/>
      <c r="D50" s="79"/>
      <c r="E50" s="36"/>
      <c r="F50" s="195">
        <v>19836</v>
      </c>
      <c r="G50" s="257"/>
      <c r="H50" s="257"/>
      <c r="I50" s="257"/>
      <c r="J50" s="258"/>
    </row>
    <row r="51" spans="1:10" ht="36" customHeight="1" x14ac:dyDescent="0.25">
      <c r="A51" s="7"/>
      <c r="B51" s="76" t="s">
        <v>146</v>
      </c>
      <c r="C51" s="77"/>
      <c r="D51" s="77"/>
      <c r="E51" s="54"/>
      <c r="F51" s="195">
        <v>7002</v>
      </c>
      <c r="G51" s="257"/>
      <c r="H51" s="257"/>
      <c r="I51" s="257"/>
      <c r="J51" s="258"/>
    </row>
    <row r="52" spans="1:10" ht="36" customHeight="1" x14ac:dyDescent="0.25">
      <c r="A52" s="7"/>
      <c r="B52" s="76" t="s">
        <v>147</v>
      </c>
      <c r="C52" s="77"/>
      <c r="D52" s="77"/>
      <c r="E52" s="54"/>
      <c r="F52" s="195">
        <v>14562</v>
      </c>
      <c r="G52" s="257"/>
      <c r="H52" s="257"/>
      <c r="I52" s="257"/>
      <c r="J52" s="258"/>
    </row>
    <row r="53" spans="1:10" ht="36" customHeight="1" x14ac:dyDescent="0.25">
      <c r="A53" s="7"/>
      <c r="B53" s="76" t="s">
        <v>148</v>
      </c>
      <c r="C53" s="77"/>
      <c r="D53" s="77"/>
      <c r="E53" s="54"/>
      <c r="F53" s="195">
        <v>2124</v>
      </c>
      <c r="G53" s="257"/>
      <c r="H53" s="257"/>
      <c r="I53" s="257"/>
      <c r="J53" s="258"/>
    </row>
    <row r="54" spans="1:10" ht="36" customHeight="1" x14ac:dyDescent="0.25">
      <c r="A54" s="7"/>
      <c r="B54" s="76" t="s">
        <v>149</v>
      </c>
      <c r="C54" s="77"/>
      <c r="D54" s="77"/>
      <c r="E54" s="54"/>
      <c r="F54" s="195">
        <v>2124</v>
      </c>
      <c r="G54" s="257"/>
      <c r="H54" s="257"/>
      <c r="I54" s="257"/>
      <c r="J54" s="258"/>
    </row>
    <row r="55" spans="1:10" ht="36" customHeight="1" x14ac:dyDescent="0.25">
      <c r="A55" s="7"/>
      <c r="B55" s="76" t="s">
        <v>150</v>
      </c>
      <c r="C55" s="77"/>
      <c r="D55" s="77"/>
      <c r="E55" s="54"/>
      <c r="F55" s="195">
        <v>4248</v>
      </c>
      <c r="G55" s="257"/>
      <c r="H55" s="257"/>
      <c r="I55" s="257"/>
      <c r="J55" s="258"/>
    </row>
    <row r="56" spans="1:10" ht="36" customHeight="1" x14ac:dyDescent="0.25">
      <c r="A56" s="7"/>
      <c r="B56" s="76" t="s">
        <v>151</v>
      </c>
      <c r="C56" s="77"/>
      <c r="D56" s="77"/>
      <c r="E56" s="54"/>
      <c r="F56" s="195">
        <v>6372</v>
      </c>
      <c r="G56" s="257"/>
      <c r="H56" s="257"/>
      <c r="I56" s="257"/>
      <c r="J56" s="258"/>
    </row>
    <row r="57" spans="1:10" ht="36" customHeight="1" thickBot="1" x14ac:dyDescent="0.3">
      <c r="A57" s="7"/>
      <c r="B57" s="76" t="s">
        <v>152</v>
      </c>
      <c r="C57" s="77"/>
      <c r="D57" s="77"/>
      <c r="E57" s="54"/>
      <c r="F57" s="201">
        <v>41022</v>
      </c>
      <c r="G57" s="505"/>
      <c r="H57" s="505"/>
      <c r="I57" s="505"/>
      <c r="J57" s="506"/>
    </row>
    <row r="58" spans="1:10" ht="54" customHeight="1" thickBot="1" x14ac:dyDescent="0.3">
      <c r="A58" s="7"/>
      <c r="B58" s="203" t="s">
        <v>213</v>
      </c>
      <c r="C58" s="204"/>
      <c r="D58" s="204"/>
      <c r="E58" s="205"/>
      <c r="F58" s="206" t="str">
        <f>"Цена от "&amp;MIN(F60,F64:F77)&amp;" до "&amp;MAX(F60,F64:F77)</f>
        <v>Цена от 3456 до 842238</v>
      </c>
      <c r="G58" s="507"/>
      <c r="H58" s="507"/>
      <c r="I58" s="507"/>
      <c r="J58" s="508"/>
    </row>
    <row r="59" spans="1:10" ht="24" customHeight="1" thickBot="1" x14ac:dyDescent="0.3">
      <c r="A59" s="7"/>
      <c r="B59" s="27"/>
      <c r="C59" s="38"/>
      <c r="D59" s="38"/>
      <c r="E59" s="39"/>
      <c r="F59" s="187"/>
      <c r="G59" s="249"/>
      <c r="H59" s="249"/>
      <c r="I59" s="249"/>
      <c r="J59" s="250"/>
    </row>
    <row r="60" spans="1:10" ht="36" customHeight="1" x14ac:dyDescent="0.25">
      <c r="A60" s="7"/>
      <c r="B60" s="76" t="s">
        <v>154</v>
      </c>
      <c r="C60" s="77"/>
      <c r="D60" s="77"/>
      <c r="E60" s="54"/>
      <c r="F60" s="192">
        <v>72000</v>
      </c>
      <c r="G60" s="466"/>
      <c r="H60" s="466"/>
      <c r="I60" s="466"/>
      <c r="J60" s="467"/>
    </row>
    <row r="61" spans="1:10" ht="36" customHeight="1" x14ac:dyDescent="0.25">
      <c r="A61" s="7"/>
      <c r="B61" s="84" t="s">
        <v>155</v>
      </c>
      <c r="C61" s="85"/>
      <c r="D61" s="85"/>
      <c r="E61" s="86"/>
      <c r="F61" s="195">
        <v>7200</v>
      </c>
      <c r="G61" s="257"/>
      <c r="H61" s="257"/>
      <c r="I61" s="257"/>
      <c r="J61" s="258"/>
    </row>
    <row r="62" spans="1:10" ht="36" customHeight="1" thickBot="1" x14ac:dyDescent="0.3">
      <c r="A62" s="7"/>
      <c r="B62" s="84" t="s">
        <v>156</v>
      </c>
      <c r="C62" s="85"/>
      <c r="D62" s="85"/>
      <c r="E62" s="86"/>
      <c r="F62" s="194">
        <v>18000</v>
      </c>
      <c r="G62" s="385"/>
      <c r="H62" s="385"/>
      <c r="I62" s="385"/>
      <c r="J62" s="386"/>
    </row>
    <row r="63" spans="1:10" ht="24" customHeight="1" thickBot="1" x14ac:dyDescent="0.3">
      <c r="A63" s="7"/>
      <c r="B63" s="143"/>
      <c r="C63" s="144"/>
      <c r="D63" s="144"/>
      <c r="E63" s="145"/>
      <c r="F63" s="187"/>
      <c r="G63" s="249"/>
      <c r="H63" s="249"/>
      <c r="I63" s="249"/>
      <c r="J63" s="250"/>
    </row>
    <row r="64" spans="1:10" ht="36" customHeight="1" x14ac:dyDescent="0.25">
      <c r="A64" s="7" t="s">
        <v>111</v>
      </c>
      <c r="B64" s="478" t="s">
        <v>157</v>
      </c>
      <c r="C64" s="479"/>
      <c r="D64" s="479"/>
      <c r="E64" s="480"/>
      <c r="F64" s="192">
        <v>110358</v>
      </c>
      <c r="G64" s="466"/>
      <c r="H64" s="466"/>
      <c r="I64" s="466"/>
      <c r="J64" s="467"/>
    </row>
    <row r="65" spans="1:10" ht="36" customHeight="1" x14ac:dyDescent="0.25">
      <c r="A65" s="7" t="s">
        <v>111</v>
      </c>
      <c r="B65" s="235" t="s">
        <v>158</v>
      </c>
      <c r="C65" s="236"/>
      <c r="D65" s="236"/>
      <c r="E65" s="237"/>
      <c r="F65" s="195">
        <v>25452</v>
      </c>
      <c r="G65" s="257"/>
      <c r="H65" s="257"/>
      <c r="I65" s="257"/>
      <c r="J65" s="258"/>
    </row>
    <row r="66" spans="1:10" ht="36" customHeight="1" x14ac:dyDescent="0.25">
      <c r="A66" s="7"/>
      <c r="B66" s="235" t="s">
        <v>260</v>
      </c>
      <c r="C66" s="236"/>
      <c r="D66" s="236"/>
      <c r="E66" s="237"/>
      <c r="F66" s="195">
        <v>842238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159</v>
      </c>
      <c r="C67" s="236"/>
      <c r="D67" s="236"/>
      <c r="E67" s="237"/>
      <c r="F67" s="195">
        <v>76248</v>
      </c>
      <c r="G67" s="257"/>
      <c r="H67" s="257"/>
      <c r="I67" s="257"/>
      <c r="J67" s="258"/>
    </row>
    <row r="68" spans="1:10" ht="36" customHeight="1" x14ac:dyDescent="0.25">
      <c r="A68" s="7" t="s">
        <v>111</v>
      </c>
      <c r="B68" s="235" t="s">
        <v>160</v>
      </c>
      <c r="C68" s="236"/>
      <c r="D68" s="236"/>
      <c r="E68" s="237"/>
      <c r="F68" s="195">
        <v>83340</v>
      </c>
      <c r="G68" s="257"/>
      <c r="H68" s="257"/>
      <c r="I68" s="257"/>
      <c r="J68" s="258"/>
    </row>
    <row r="69" spans="1:10" ht="36" customHeight="1" x14ac:dyDescent="0.25">
      <c r="A69" s="7" t="s">
        <v>111</v>
      </c>
      <c r="B69" s="235" t="s">
        <v>161</v>
      </c>
      <c r="C69" s="236"/>
      <c r="D69" s="236"/>
      <c r="E69" s="237"/>
      <c r="F69" s="195">
        <v>100008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162</v>
      </c>
      <c r="C70" s="236"/>
      <c r="D70" s="236"/>
      <c r="E70" s="237"/>
      <c r="F70" s="195">
        <v>33588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163</v>
      </c>
      <c r="C71" s="236"/>
      <c r="D71" s="236"/>
      <c r="E71" s="237"/>
      <c r="F71" s="195">
        <v>44388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164</v>
      </c>
      <c r="C72" s="236"/>
      <c r="D72" s="236"/>
      <c r="E72" s="237"/>
      <c r="F72" s="195">
        <v>85680</v>
      </c>
      <c r="G72" s="257"/>
      <c r="H72" s="257"/>
      <c r="I72" s="257"/>
      <c r="J72" s="258"/>
    </row>
    <row r="73" spans="1:10" ht="36" customHeight="1" x14ac:dyDescent="0.25">
      <c r="A73" s="7"/>
      <c r="B73" s="235" t="s">
        <v>165</v>
      </c>
      <c r="C73" s="236"/>
      <c r="D73" s="236"/>
      <c r="E73" s="237"/>
      <c r="F73" s="195">
        <v>144072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235" t="s">
        <v>166</v>
      </c>
      <c r="C74" s="236"/>
      <c r="D74" s="236"/>
      <c r="E74" s="237"/>
      <c r="F74" s="195">
        <v>3456</v>
      </c>
      <c r="G74" s="257"/>
      <c r="H74" s="257"/>
      <c r="I74" s="257"/>
      <c r="J74" s="258"/>
    </row>
    <row r="75" spans="1:10" ht="36" customHeight="1" x14ac:dyDescent="0.25">
      <c r="B75" s="235" t="s">
        <v>167</v>
      </c>
      <c r="C75" s="236"/>
      <c r="D75" s="236"/>
      <c r="E75" s="237"/>
      <c r="F75" s="195">
        <v>81468</v>
      </c>
      <c r="G75" s="257"/>
      <c r="H75" s="257"/>
      <c r="I75" s="257"/>
      <c r="J75" s="258"/>
    </row>
    <row r="76" spans="1:10" ht="36" customHeight="1" x14ac:dyDescent="0.25">
      <c r="B76" s="235" t="s">
        <v>168</v>
      </c>
      <c r="C76" s="236"/>
      <c r="D76" s="236"/>
      <c r="E76" s="237"/>
      <c r="F76" s="195">
        <v>67986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235" t="s">
        <v>170</v>
      </c>
      <c r="C77" s="236"/>
      <c r="D77" s="236"/>
      <c r="E77" s="237"/>
      <c r="F77" s="195">
        <v>35352</v>
      </c>
      <c r="G77" s="257"/>
      <c r="H77" s="257"/>
      <c r="I77" s="257"/>
      <c r="J77" s="258"/>
    </row>
    <row r="78" spans="1:10" ht="37.5" customHeight="1" x14ac:dyDescent="0.25">
      <c r="A78" s="7"/>
      <c r="B78" s="76" t="s">
        <v>171</v>
      </c>
      <c r="C78" s="77"/>
      <c r="D78" s="77"/>
      <c r="E78" s="54"/>
      <c r="F78" s="195">
        <v>7938</v>
      </c>
      <c r="G78" s="257"/>
      <c r="H78" s="257"/>
      <c r="I78" s="257"/>
      <c r="J78" s="258"/>
    </row>
    <row r="79" spans="1:10" ht="36" customHeight="1" x14ac:dyDescent="0.25">
      <c r="A79" s="7"/>
      <c r="B79" s="76" t="s">
        <v>172</v>
      </c>
      <c r="C79" s="77"/>
      <c r="D79" s="77"/>
      <c r="E79" s="54"/>
      <c r="F79" s="195">
        <v>75780</v>
      </c>
      <c r="G79" s="257"/>
      <c r="H79" s="257"/>
      <c r="I79" s="257"/>
      <c r="J79" s="258"/>
    </row>
    <row r="80" spans="1:10" ht="36" customHeight="1" x14ac:dyDescent="0.25">
      <c r="A80" s="7"/>
      <c r="B80" s="76" t="s">
        <v>173</v>
      </c>
      <c r="C80" s="77"/>
      <c r="D80" s="77"/>
      <c r="E80" s="53"/>
      <c r="F80" s="257">
        <v>64224</v>
      </c>
      <c r="G80" s="257"/>
      <c r="H80" s="257"/>
      <c r="I80" s="257"/>
      <c r="J80" s="258"/>
    </row>
    <row r="81" spans="1:10" ht="36" customHeight="1" x14ac:dyDescent="0.25">
      <c r="A81" s="7" t="s">
        <v>113</v>
      </c>
      <c r="B81" s="235" t="s">
        <v>174</v>
      </c>
      <c r="C81" s="236"/>
      <c r="D81" s="236"/>
      <c r="E81" s="237"/>
      <c r="F81" s="195">
        <v>276480</v>
      </c>
      <c r="G81" s="257"/>
      <c r="H81" s="257"/>
      <c r="I81" s="257"/>
      <c r="J81" s="258"/>
    </row>
    <row r="82" spans="1:10" ht="36" customHeight="1" x14ac:dyDescent="0.25">
      <c r="A82" s="7" t="s">
        <v>113</v>
      </c>
      <c r="B82" s="76" t="s">
        <v>175</v>
      </c>
      <c r="C82" s="77"/>
      <c r="D82" s="77"/>
      <c r="E82" s="54"/>
      <c r="F82" s="195">
        <v>64080</v>
      </c>
      <c r="G82" s="257"/>
      <c r="H82" s="257"/>
      <c r="I82" s="257"/>
      <c r="J82" s="258"/>
    </row>
    <row r="83" spans="1:10" ht="36" customHeight="1" x14ac:dyDescent="0.25">
      <c r="A83" s="7" t="s">
        <v>113</v>
      </c>
      <c r="B83" s="76" t="s">
        <v>176</v>
      </c>
      <c r="C83" s="77"/>
      <c r="D83" s="77"/>
      <c r="E83" s="54"/>
      <c r="F83" s="195">
        <v>190800</v>
      </c>
      <c r="G83" s="257"/>
      <c r="H83" s="257"/>
      <c r="I83" s="257"/>
      <c r="J83" s="258"/>
    </row>
    <row r="84" spans="1:10" ht="36" customHeight="1" x14ac:dyDescent="0.25">
      <c r="A84" s="7" t="s">
        <v>113</v>
      </c>
      <c r="B84" s="76" t="s">
        <v>177</v>
      </c>
      <c r="C84" s="77"/>
      <c r="D84" s="77"/>
      <c r="E84" s="54"/>
      <c r="F84" s="195">
        <v>208800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76" t="s">
        <v>178</v>
      </c>
      <c r="C85" s="77"/>
      <c r="D85" s="77"/>
      <c r="E85" s="54"/>
      <c r="F85" s="195">
        <v>250560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76" t="s">
        <v>179</v>
      </c>
      <c r="C86" s="77"/>
      <c r="D86" s="77"/>
      <c r="E86" s="54"/>
      <c r="F86" s="195">
        <v>84240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76" t="s">
        <v>180</v>
      </c>
      <c r="C87" s="77"/>
      <c r="D87" s="77"/>
      <c r="E87" s="54"/>
      <c r="F87" s="195">
        <v>111600</v>
      </c>
      <c r="G87" s="257"/>
      <c r="H87" s="257"/>
      <c r="I87" s="257"/>
      <c r="J87" s="258"/>
    </row>
    <row r="88" spans="1:10" ht="36" customHeight="1" x14ac:dyDescent="0.25">
      <c r="A88" s="7" t="s">
        <v>113</v>
      </c>
      <c r="B88" s="235" t="s">
        <v>181</v>
      </c>
      <c r="C88" s="236"/>
      <c r="D88" s="236"/>
      <c r="E88" s="237"/>
      <c r="F88" s="195">
        <v>214560</v>
      </c>
      <c r="G88" s="257"/>
      <c r="H88" s="257"/>
      <c r="I88" s="257"/>
      <c r="J88" s="258"/>
    </row>
    <row r="89" spans="1:10" ht="36" customHeight="1" x14ac:dyDescent="0.25">
      <c r="A89" s="7" t="s">
        <v>113</v>
      </c>
      <c r="B89" s="235" t="s">
        <v>182</v>
      </c>
      <c r="C89" s="236"/>
      <c r="D89" s="236"/>
      <c r="E89" s="237"/>
      <c r="F89" s="195">
        <v>8640</v>
      </c>
      <c r="G89" s="257"/>
      <c r="H89" s="257"/>
      <c r="I89" s="257"/>
      <c r="J89" s="258"/>
    </row>
    <row r="90" spans="1:10" ht="36" customHeight="1" thickBot="1" x14ac:dyDescent="0.3">
      <c r="A90" s="7" t="s">
        <v>113</v>
      </c>
      <c r="B90" s="513" t="s">
        <v>184</v>
      </c>
      <c r="C90" s="514"/>
      <c r="D90" s="514"/>
      <c r="E90" s="515"/>
      <c r="F90" s="195">
        <v>88560</v>
      </c>
      <c r="G90" s="257"/>
      <c r="H90" s="257"/>
      <c r="I90" s="257"/>
      <c r="J90" s="258"/>
    </row>
    <row r="91" spans="1:10" ht="22.5" customHeight="1" x14ac:dyDescent="0.25">
      <c r="A91" s="7" t="s">
        <v>111</v>
      </c>
      <c r="B91" s="527" t="s">
        <v>186</v>
      </c>
      <c r="C91" s="528"/>
      <c r="D91" s="528"/>
      <c r="E91" s="528"/>
      <c r="F91" s="528"/>
      <c r="G91" s="528"/>
      <c r="H91" s="528"/>
      <c r="I91" s="528"/>
      <c r="J91" s="529"/>
    </row>
    <row r="92" spans="1:10" ht="36" customHeight="1" thickBot="1" x14ac:dyDescent="0.3">
      <c r="A92" s="7"/>
      <c r="B92" s="52" t="s">
        <v>169</v>
      </c>
      <c r="C92" s="96"/>
      <c r="D92" s="96"/>
      <c r="E92" s="97"/>
      <c r="F92" s="201">
        <v>40</v>
      </c>
      <c r="G92" s="505"/>
      <c r="H92" s="505"/>
      <c r="I92" s="505"/>
      <c r="J92" s="506"/>
    </row>
    <row r="93" spans="1:10" ht="36" customHeight="1" thickBot="1" x14ac:dyDescent="0.3">
      <c r="A93" s="7"/>
      <c r="B93" s="98" t="s">
        <v>185</v>
      </c>
      <c r="C93" s="99"/>
      <c r="D93" s="99"/>
      <c r="E93" s="100"/>
      <c r="F93" s="373"/>
      <c r="G93" s="374"/>
      <c r="H93" s="374"/>
      <c r="I93" s="374"/>
      <c r="J93" s="375"/>
    </row>
    <row r="94" spans="1:10" ht="36" customHeight="1" thickBot="1" x14ac:dyDescent="0.3">
      <c r="A94" s="7"/>
      <c r="B94" s="104" t="s">
        <v>186</v>
      </c>
      <c r="C94" s="105"/>
      <c r="D94" s="105"/>
      <c r="E94" s="105"/>
      <c r="F94" s="105"/>
      <c r="G94" s="105"/>
      <c r="H94" s="105"/>
      <c r="I94" s="105"/>
      <c r="J94" s="106"/>
    </row>
    <row r="95" spans="1:10" ht="36" customHeight="1" x14ac:dyDescent="0.25">
      <c r="A95" s="7"/>
      <c r="B95" s="107" t="s">
        <v>187</v>
      </c>
      <c r="C95" s="108"/>
      <c r="D95" s="108"/>
      <c r="E95" s="109"/>
      <c r="F95" s="192">
        <v>60</v>
      </c>
      <c r="G95" s="466"/>
      <c r="H95" s="466"/>
      <c r="I95" s="466"/>
      <c r="J95" s="467"/>
    </row>
    <row r="96" spans="1:10" ht="36" customHeight="1" x14ac:dyDescent="0.25">
      <c r="A96" s="7"/>
      <c r="B96" s="76" t="s">
        <v>188</v>
      </c>
      <c r="C96" s="77"/>
      <c r="D96" s="77"/>
      <c r="E96" s="54"/>
      <c r="F96" s="195">
        <v>99</v>
      </c>
      <c r="G96" s="257"/>
      <c r="H96" s="257"/>
      <c r="I96" s="257"/>
      <c r="J96" s="258"/>
    </row>
    <row r="97" spans="1:10" ht="36" customHeight="1" thickBot="1" x14ac:dyDescent="0.3">
      <c r="A97" s="7"/>
      <c r="B97" s="76" t="s">
        <v>189</v>
      </c>
      <c r="C97" s="77"/>
      <c r="D97" s="77"/>
      <c r="E97" s="54"/>
      <c r="F97" s="201">
        <v>150</v>
      </c>
      <c r="G97" s="505"/>
      <c r="H97" s="505"/>
      <c r="I97" s="505"/>
      <c r="J97" s="506"/>
    </row>
    <row r="98" spans="1:10" ht="36" customHeight="1" thickBot="1" x14ac:dyDescent="0.3">
      <c r="A98" s="7"/>
      <c r="B98" s="18" t="s">
        <v>190</v>
      </c>
      <c r="C98" s="19"/>
      <c r="D98" s="19"/>
      <c r="E98" s="20"/>
      <c r="F98" s="530"/>
      <c r="G98" s="531"/>
      <c r="H98" s="531"/>
      <c r="I98" s="531"/>
      <c r="J98" s="532"/>
    </row>
    <row r="99" spans="1:10" ht="36" customHeight="1" x14ac:dyDescent="0.25">
      <c r="A99" s="7" t="s">
        <v>111</v>
      </c>
      <c r="B99" s="235" t="s">
        <v>244</v>
      </c>
      <c r="C99" s="236"/>
      <c r="D99" s="236"/>
      <c r="E99" s="237"/>
      <c r="F99" s="195">
        <v>58356</v>
      </c>
      <c r="G99" s="257"/>
      <c r="H99" s="257"/>
      <c r="I99" s="257"/>
      <c r="J99" s="258"/>
    </row>
    <row r="100" spans="1:10" ht="36" customHeight="1" x14ac:dyDescent="0.25">
      <c r="A100" s="7" t="s">
        <v>111</v>
      </c>
      <c r="B100" s="235" t="s">
        <v>261</v>
      </c>
      <c r="C100" s="236"/>
      <c r="D100" s="236"/>
      <c r="E100" s="237"/>
      <c r="F100" s="195">
        <v>39528</v>
      </c>
      <c r="G100" s="257"/>
      <c r="H100" s="257"/>
      <c r="I100" s="257"/>
      <c r="J100" s="258"/>
    </row>
    <row r="101" spans="1:10" ht="36" customHeight="1" x14ac:dyDescent="0.25">
      <c r="A101" s="7" t="s">
        <v>113</v>
      </c>
      <c r="B101" s="76" t="s">
        <v>262</v>
      </c>
      <c r="C101" s="77"/>
      <c r="D101" s="77"/>
      <c r="E101" s="54"/>
      <c r="F101" s="195">
        <v>146160</v>
      </c>
      <c r="G101" s="257"/>
      <c r="H101" s="257"/>
      <c r="I101" s="257"/>
      <c r="J101" s="258"/>
    </row>
    <row r="102" spans="1:10" ht="36" customHeight="1" x14ac:dyDescent="0.25">
      <c r="A102" s="7" t="s">
        <v>113</v>
      </c>
      <c r="B102" s="76" t="s">
        <v>263</v>
      </c>
      <c r="C102" s="77"/>
      <c r="D102" s="77"/>
      <c r="E102" s="54"/>
      <c r="F102" s="195">
        <v>99360</v>
      </c>
      <c r="G102" s="257"/>
      <c r="H102" s="257"/>
      <c r="I102" s="257"/>
      <c r="J102" s="258"/>
    </row>
    <row r="103" spans="1:10" ht="36" customHeight="1" thickBot="1" x14ac:dyDescent="0.3">
      <c r="A103" s="7"/>
      <c r="B103" s="76" t="s">
        <v>197</v>
      </c>
      <c r="C103" s="77"/>
      <c r="D103" s="77"/>
      <c r="E103" s="54"/>
      <c r="F103" s="194">
        <v>39528</v>
      </c>
      <c r="G103" s="385"/>
      <c r="H103" s="385"/>
      <c r="I103" s="385"/>
      <c r="J103" s="386"/>
    </row>
    <row r="104" spans="1:10" ht="54" customHeight="1" thickBot="1" x14ac:dyDescent="0.3">
      <c r="A104" s="7"/>
      <c r="B104" s="321" t="s">
        <v>198</v>
      </c>
      <c r="C104" s="322"/>
      <c r="D104" s="322"/>
      <c r="E104" s="323"/>
      <c r="F104" s="211"/>
      <c r="G104" s="306"/>
      <c r="H104" s="306"/>
      <c r="I104" s="306"/>
      <c r="J104" s="307"/>
    </row>
    <row r="105" spans="1:10" ht="36" customHeight="1" x14ac:dyDescent="0.25">
      <c r="A105" s="7"/>
      <c r="B105" s="34" t="s">
        <v>199</v>
      </c>
      <c r="C105" s="174"/>
      <c r="D105" s="174"/>
      <c r="E105" s="175"/>
      <c r="F105" s="192">
        <v>48726</v>
      </c>
      <c r="G105" s="466"/>
      <c r="H105" s="466"/>
      <c r="I105" s="466"/>
      <c r="J105" s="467"/>
    </row>
    <row r="106" spans="1:10" ht="36" customHeight="1" x14ac:dyDescent="0.25">
      <c r="A106" s="7"/>
      <c r="B106" s="52" t="s">
        <v>200</v>
      </c>
      <c r="C106" s="96"/>
      <c r="D106" s="96"/>
      <c r="E106" s="97"/>
      <c r="F106" s="195">
        <v>98802</v>
      </c>
      <c r="G106" s="257"/>
      <c r="H106" s="257"/>
      <c r="I106" s="257"/>
      <c r="J106" s="258"/>
    </row>
    <row r="107" spans="1:10" ht="36" customHeight="1" x14ac:dyDescent="0.25">
      <c r="A107" s="7"/>
      <c r="B107" s="52" t="s">
        <v>201</v>
      </c>
      <c r="C107" s="96"/>
      <c r="D107" s="96"/>
      <c r="E107" s="97"/>
      <c r="F107" s="195">
        <v>118062</v>
      </c>
      <c r="G107" s="257"/>
      <c r="H107" s="257"/>
      <c r="I107" s="257"/>
      <c r="J107" s="258"/>
    </row>
    <row r="108" spans="1:10" ht="36" customHeight="1" x14ac:dyDescent="0.25">
      <c r="A108" s="7"/>
      <c r="B108" s="52" t="s">
        <v>202</v>
      </c>
      <c r="C108" s="96"/>
      <c r="D108" s="96"/>
      <c r="E108" s="97"/>
      <c r="F108" s="195">
        <v>1152</v>
      </c>
      <c r="G108" s="257"/>
      <c r="H108" s="257"/>
      <c r="I108" s="257"/>
      <c r="J108" s="258"/>
    </row>
    <row r="109" spans="1:10" ht="36" customHeight="1" x14ac:dyDescent="0.25">
      <c r="A109" s="7"/>
      <c r="B109" s="52" t="s">
        <v>203</v>
      </c>
      <c r="C109" s="96"/>
      <c r="D109" s="96"/>
      <c r="E109" s="97"/>
      <c r="F109" s="195">
        <v>67986</v>
      </c>
      <c r="G109" s="257"/>
      <c r="H109" s="257"/>
      <c r="I109" s="257"/>
      <c r="J109" s="258"/>
    </row>
    <row r="110" spans="1:10" ht="36" customHeight="1" x14ac:dyDescent="0.25">
      <c r="A110" s="7"/>
      <c r="B110" s="52" t="s">
        <v>204</v>
      </c>
      <c r="C110" s="96"/>
      <c r="D110" s="96"/>
      <c r="E110" s="97"/>
      <c r="F110" s="195">
        <v>141174</v>
      </c>
      <c r="G110" s="257"/>
      <c r="H110" s="257"/>
      <c r="I110" s="257"/>
      <c r="J110" s="258"/>
    </row>
    <row r="111" spans="1:10" ht="36" customHeight="1" x14ac:dyDescent="0.25">
      <c r="A111" s="7"/>
      <c r="B111" s="52" t="s">
        <v>205</v>
      </c>
      <c r="C111" s="96"/>
      <c r="D111" s="96"/>
      <c r="E111" s="97"/>
      <c r="F111" s="195">
        <v>170064</v>
      </c>
      <c r="G111" s="257"/>
      <c r="H111" s="257"/>
      <c r="I111" s="257"/>
      <c r="J111" s="258"/>
    </row>
    <row r="112" spans="1:10" ht="36" customHeight="1" thickBot="1" x14ac:dyDescent="0.3">
      <c r="A112" s="7"/>
      <c r="B112" s="52" t="s">
        <v>206</v>
      </c>
      <c r="C112" s="96"/>
      <c r="D112" s="96"/>
      <c r="E112" s="97"/>
      <c r="F112" s="194">
        <v>1926</v>
      </c>
      <c r="G112" s="385"/>
      <c r="H112" s="385"/>
      <c r="I112" s="385"/>
      <c r="J112" s="386"/>
    </row>
    <row r="113" spans="1:10" ht="36" customHeight="1" x14ac:dyDescent="0.25">
      <c r="A113" s="7"/>
      <c r="B113" s="378" t="s">
        <v>186</v>
      </c>
      <c r="C113" s="379"/>
      <c r="D113" s="379"/>
      <c r="E113" s="379"/>
      <c r="F113" s="379"/>
      <c r="G113" s="379"/>
      <c r="H113" s="379"/>
      <c r="I113" s="379"/>
      <c r="J113" s="380"/>
    </row>
    <row r="114" spans="1:10" ht="36" customHeight="1" thickBot="1" x14ac:dyDescent="0.3">
      <c r="A114" s="7"/>
      <c r="B114" s="318" t="s">
        <v>207</v>
      </c>
      <c r="C114" s="318"/>
      <c r="D114" s="318"/>
      <c r="E114" s="318"/>
      <c r="F114" s="533">
        <v>150</v>
      </c>
      <c r="G114" s="263"/>
      <c r="H114" s="263"/>
      <c r="I114" s="263"/>
      <c r="J114" s="264"/>
    </row>
    <row r="115" spans="1:10" ht="24" customHeight="1" thickBot="1" x14ac:dyDescent="0.3">
      <c r="A115" s="7"/>
      <c r="B115" s="27"/>
      <c r="C115" s="38"/>
      <c r="D115" s="38"/>
      <c r="E115" s="39"/>
      <c r="F115" s="187"/>
      <c r="G115" s="249"/>
      <c r="H115" s="249"/>
      <c r="I115" s="249"/>
      <c r="J115" s="250"/>
    </row>
    <row r="116" spans="1:10" ht="21" customHeight="1" x14ac:dyDescent="0.25">
      <c r="A116" s="7"/>
      <c r="B116" s="127"/>
      <c r="C116" s="128"/>
      <c r="D116" s="128"/>
      <c r="E116" s="128"/>
      <c r="F116" s="129"/>
      <c r="G116" s="129"/>
      <c r="H116" s="129"/>
      <c r="I116" s="129"/>
      <c r="J116" s="129"/>
    </row>
    <row r="117" spans="1:10" ht="67.5" customHeight="1" x14ac:dyDescent="0.25">
      <c r="A117" s="7"/>
      <c r="B117" s="130" t="s">
        <v>267</v>
      </c>
      <c r="C117" s="130"/>
      <c r="D117" s="130"/>
      <c r="E117" s="130"/>
      <c r="F117" s="130"/>
      <c r="G117" s="130"/>
      <c r="H117" s="130"/>
      <c r="I117" s="130"/>
      <c r="J117" s="130"/>
    </row>
    <row r="118" spans="1:10" ht="21" x14ac:dyDescent="0.25">
      <c r="A118" s="7" t="s">
        <v>113</v>
      </c>
      <c r="B118" s="132" t="s">
        <v>210</v>
      </c>
      <c r="C118" s="132"/>
      <c r="D118" s="132"/>
      <c r="E118" s="132"/>
      <c r="F118" s="132"/>
      <c r="G118" s="132"/>
      <c r="H118" s="132"/>
      <c r="I118" s="132"/>
      <c r="J118" s="132"/>
    </row>
    <row r="119" spans="1:10" s="182" customFormat="1" ht="20.100000000000001" customHeight="1" x14ac:dyDescent="0.25">
      <c r="B119" s="395"/>
      <c r="F119" s="396"/>
      <c r="G119" s="396"/>
      <c r="H119" s="396"/>
      <c r="I119" s="396"/>
      <c r="J119" s="396"/>
    </row>
    <row r="120" spans="1:10" s="332" customFormat="1" ht="36" customHeight="1" thickBot="1" x14ac:dyDescent="0.3">
      <c r="B120" s="333" t="s">
        <v>268</v>
      </c>
      <c r="C120" s="333"/>
      <c r="D120" s="333"/>
      <c r="E120" s="333"/>
      <c r="F120" s="333"/>
      <c r="G120" s="333"/>
      <c r="H120" s="333"/>
      <c r="I120" s="333"/>
    </row>
    <row r="121" spans="1:10" s="135" customFormat="1" ht="36" customHeight="1" thickBot="1" x14ac:dyDescent="0.3">
      <c r="B121" s="334" t="s">
        <v>269</v>
      </c>
      <c r="C121" s="335"/>
      <c r="D121" s="335"/>
      <c r="E121" s="335"/>
      <c r="F121" s="335"/>
      <c r="G121" s="335"/>
      <c r="H121" s="335"/>
      <c r="I121" s="336"/>
    </row>
    <row r="122" spans="1:10" ht="84" customHeight="1" thickBot="1" x14ac:dyDescent="0.3">
      <c r="B122" s="337" t="s">
        <v>270</v>
      </c>
      <c r="C122" s="338"/>
      <c r="D122" s="339" t="s">
        <v>271</v>
      </c>
      <c r="E122" s="340"/>
      <c r="F122" s="341"/>
      <c r="G122" s="340" t="s">
        <v>272</v>
      </c>
      <c r="H122" s="340"/>
      <c r="I122" s="341"/>
      <c r="J122" s="9"/>
    </row>
    <row r="123" spans="1:10" ht="36" customHeight="1" x14ac:dyDescent="0.25">
      <c r="B123" s="342" t="s">
        <v>273</v>
      </c>
      <c r="C123" s="343"/>
      <c r="D123" s="344" t="s">
        <v>274</v>
      </c>
      <c r="E123" s="344"/>
      <c r="F123" s="344"/>
      <c r="G123" s="345">
        <v>2343</v>
      </c>
      <c r="H123" s="344"/>
      <c r="I123" s="346"/>
      <c r="J123" s="9"/>
    </row>
    <row r="124" spans="1:10" ht="36" customHeight="1" x14ac:dyDescent="0.25">
      <c r="B124" s="347" t="s">
        <v>275</v>
      </c>
      <c r="C124" s="348"/>
      <c r="D124" s="349"/>
      <c r="E124" s="349"/>
      <c r="F124" s="349"/>
      <c r="G124" s="350">
        <v>1701</v>
      </c>
      <c r="H124" s="349"/>
      <c r="I124" s="351"/>
      <c r="J124" s="9"/>
    </row>
    <row r="125" spans="1:10" ht="36" customHeight="1" x14ac:dyDescent="0.25">
      <c r="B125" s="347" t="s">
        <v>276</v>
      </c>
      <c r="C125" s="348"/>
      <c r="D125" s="349"/>
      <c r="E125" s="349"/>
      <c r="F125" s="349"/>
      <c r="G125" s="350">
        <v>1542</v>
      </c>
      <c r="H125" s="349"/>
      <c r="I125" s="351"/>
      <c r="J125" s="9"/>
    </row>
    <row r="126" spans="1:10" ht="54" customHeight="1" x14ac:dyDescent="0.25">
      <c r="B126" s="347" t="s">
        <v>277</v>
      </c>
      <c r="C126" s="348"/>
      <c r="D126" s="349"/>
      <c r="E126" s="349"/>
      <c r="F126" s="349"/>
      <c r="G126" s="350">
        <v>1380</v>
      </c>
      <c r="H126" s="349"/>
      <c r="I126" s="351"/>
      <c r="J126" s="9"/>
    </row>
    <row r="127" spans="1:10" ht="16.5" customHeight="1" x14ac:dyDescent="0.25">
      <c r="B127" s="352"/>
      <c r="C127" s="352"/>
      <c r="D127" s="353"/>
      <c r="E127" s="353"/>
      <c r="F127" s="353"/>
      <c r="G127" s="354"/>
      <c r="H127" s="353"/>
      <c r="I127" s="353"/>
      <c r="J127" s="9"/>
    </row>
    <row r="128" spans="1:10" ht="40.5" customHeight="1" x14ac:dyDescent="0.25">
      <c r="A128" s="7"/>
      <c r="B128" s="134" t="s">
        <v>211</v>
      </c>
      <c r="C128" s="134"/>
      <c r="D128" s="134"/>
      <c r="E128" s="134"/>
      <c r="F128" s="134"/>
      <c r="G128" s="134"/>
      <c r="H128" s="134"/>
      <c r="I128" s="134"/>
      <c r="J128" s="134"/>
    </row>
    <row r="129" spans="1:10" ht="23.25" x14ac:dyDescent="0.25">
      <c r="A129" s="355" t="s">
        <v>278</v>
      </c>
      <c r="B129" s="355"/>
      <c r="C129" s="355"/>
      <c r="D129" s="355"/>
      <c r="E129" s="355"/>
      <c r="F129" s="355"/>
      <c r="G129" s="355"/>
      <c r="H129" s="355"/>
      <c r="I129" s="9"/>
      <c r="J129" s="9"/>
    </row>
    <row r="130" spans="1:10" ht="25.5" x14ac:dyDescent="0.35">
      <c r="A130" s="356" t="s">
        <v>279</v>
      </c>
      <c r="B130" s="356"/>
      <c r="C130" s="356"/>
      <c r="D130" s="356"/>
      <c r="E130" s="357" t="s">
        <v>280</v>
      </c>
      <c r="F130" s="358"/>
      <c r="G130" s="358"/>
      <c r="H130" s="9"/>
      <c r="I130" s="9"/>
      <c r="J130" s="9"/>
    </row>
    <row r="131" spans="1:10" ht="25.5" x14ac:dyDescent="0.35">
      <c r="A131" s="359" t="s">
        <v>281</v>
      </c>
      <c r="B131" s="359"/>
      <c r="C131" s="359"/>
      <c r="D131" s="359"/>
      <c r="E131" s="360">
        <v>1</v>
      </c>
      <c r="F131" s="358"/>
      <c r="G131" s="358"/>
      <c r="H131" s="9"/>
      <c r="I131" s="9"/>
      <c r="J131" s="9"/>
    </row>
    <row r="132" spans="1:10" ht="25.5" x14ac:dyDescent="0.35">
      <c r="A132" s="359">
        <v>2</v>
      </c>
      <c r="B132" s="359"/>
      <c r="C132" s="359"/>
      <c r="D132" s="359"/>
      <c r="E132" s="361">
        <v>1.1000000000000001</v>
      </c>
      <c r="F132" s="358"/>
      <c r="G132" s="358"/>
      <c r="H132" s="9"/>
      <c r="I132" s="9"/>
      <c r="J132" s="9"/>
    </row>
    <row r="133" spans="1:10" ht="25.5" x14ac:dyDescent="0.35">
      <c r="A133" s="359">
        <v>3</v>
      </c>
      <c r="B133" s="359"/>
      <c r="C133" s="359"/>
      <c r="D133" s="359"/>
      <c r="E133" s="361">
        <v>1.2</v>
      </c>
      <c r="F133" s="358"/>
      <c r="G133" s="358"/>
      <c r="H133" s="9"/>
      <c r="I133" s="9"/>
      <c r="J133" s="9"/>
    </row>
    <row r="134" spans="1:10" ht="25.5" x14ac:dyDescent="0.35">
      <c r="A134" s="359" t="s">
        <v>282</v>
      </c>
      <c r="B134" s="359"/>
      <c r="C134" s="359"/>
      <c r="D134" s="359"/>
      <c r="E134" s="361">
        <v>1.25</v>
      </c>
      <c r="F134" s="358"/>
      <c r="G134" s="358"/>
      <c r="H134" s="9"/>
      <c r="I134" s="9"/>
      <c r="J134" s="9"/>
    </row>
    <row r="135" spans="1:10" ht="25.5" x14ac:dyDescent="0.35">
      <c r="A135" s="359" t="s">
        <v>283</v>
      </c>
      <c r="B135" s="359"/>
      <c r="C135" s="359"/>
      <c r="D135" s="359"/>
      <c r="E135" s="361">
        <v>1.3</v>
      </c>
      <c r="F135" s="358"/>
      <c r="G135" s="358"/>
      <c r="H135" s="9"/>
      <c r="I135" s="9"/>
      <c r="J135" s="9"/>
    </row>
    <row r="136" spans="1:10" ht="25.5" x14ac:dyDescent="0.35">
      <c r="A136" s="359" t="s">
        <v>284</v>
      </c>
      <c r="B136" s="359"/>
      <c r="C136" s="359"/>
      <c r="D136" s="359"/>
      <c r="E136" s="361">
        <v>1.35</v>
      </c>
      <c r="F136" s="358"/>
      <c r="G136" s="358"/>
      <c r="H136" s="9"/>
      <c r="I136" s="9"/>
      <c r="J136" s="9"/>
    </row>
    <row r="137" spans="1:10" ht="25.5" x14ac:dyDescent="0.35">
      <c r="A137" s="359" t="s">
        <v>285</v>
      </c>
      <c r="B137" s="359"/>
      <c r="C137" s="359"/>
      <c r="D137" s="359"/>
      <c r="E137" s="361">
        <v>1.4</v>
      </c>
      <c r="F137" s="358"/>
      <c r="G137" s="358"/>
      <c r="H137" s="9"/>
      <c r="I137" s="9"/>
      <c r="J137" s="9"/>
    </row>
    <row r="138" spans="1:10" ht="25.5" x14ac:dyDescent="0.35">
      <c r="A138" s="359" t="s">
        <v>286</v>
      </c>
      <c r="B138" s="359"/>
      <c r="C138" s="359"/>
      <c r="D138" s="359"/>
      <c r="E138" s="361">
        <v>1.45</v>
      </c>
      <c r="F138" s="358"/>
      <c r="G138" s="358"/>
      <c r="H138" s="9"/>
      <c r="I138" s="9"/>
      <c r="J138" s="9"/>
    </row>
    <row r="139" spans="1:10" ht="25.5" x14ac:dyDescent="0.35">
      <c r="A139" s="359" t="s">
        <v>287</v>
      </c>
      <c r="B139" s="359"/>
      <c r="C139" s="359"/>
      <c r="D139" s="359"/>
      <c r="E139" s="361">
        <v>1.5</v>
      </c>
      <c r="F139" s="358"/>
      <c r="G139" s="358"/>
      <c r="H139" s="9"/>
      <c r="I139" s="9"/>
      <c r="J139" s="9"/>
    </row>
    <row r="140" spans="1:10" ht="25.5" x14ac:dyDescent="0.35">
      <c r="A140" s="359" t="s">
        <v>288</v>
      </c>
      <c r="B140" s="359"/>
      <c r="C140" s="359"/>
      <c r="D140" s="359"/>
      <c r="E140" s="361">
        <v>2</v>
      </c>
      <c r="F140" s="358"/>
      <c r="G140" s="358"/>
      <c r="H140" s="9"/>
      <c r="I140" s="9"/>
      <c r="J140" s="9"/>
    </row>
    <row r="141" spans="1:10" ht="53.25" customHeight="1" x14ac:dyDescent="0.25">
      <c r="A141" s="362" t="s">
        <v>289</v>
      </c>
      <c r="B141" s="362"/>
      <c r="C141" s="362"/>
      <c r="D141" s="362"/>
      <c r="E141" s="362"/>
      <c r="F141" s="362"/>
      <c r="G141" s="362"/>
      <c r="H141" s="362"/>
      <c r="I141" s="9"/>
      <c r="J141" s="9"/>
    </row>
  </sheetData>
  <sheetProtection selectLockedCells="1" selectUnlockedCells="1"/>
  <mergeCells count="245">
    <mergeCell ref="A138:D138"/>
    <mergeCell ref="A139:D139"/>
    <mergeCell ref="A140:D140"/>
    <mergeCell ref="A141:H141"/>
    <mergeCell ref="A132:D132"/>
    <mergeCell ref="A133:D133"/>
    <mergeCell ref="A134:D134"/>
    <mergeCell ref="A135:D135"/>
    <mergeCell ref="A136:D136"/>
    <mergeCell ref="A137:D137"/>
    <mergeCell ref="B126:C126"/>
    <mergeCell ref="G126:I126"/>
    <mergeCell ref="B128:J128"/>
    <mergeCell ref="A129:H129"/>
    <mergeCell ref="A130:D130"/>
    <mergeCell ref="A131:D131"/>
    <mergeCell ref="B122:C122"/>
    <mergeCell ref="D122:F122"/>
    <mergeCell ref="G122:I122"/>
    <mergeCell ref="B123:C123"/>
    <mergeCell ref="D123:F126"/>
    <mergeCell ref="G123:I123"/>
    <mergeCell ref="B124:C124"/>
    <mergeCell ref="G124:I124"/>
    <mergeCell ref="B125:C125"/>
    <mergeCell ref="G125:I125"/>
    <mergeCell ref="B115:E115"/>
    <mergeCell ref="F115:J115"/>
    <mergeCell ref="B117:J117"/>
    <mergeCell ref="B118:J118"/>
    <mergeCell ref="B120:I120"/>
    <mergeCell ref="B121:I121"/>
    <mergeCell ref="B111:E111"/>
    <mergeCell ref="F111:J111"/>
    <mergeCell ref="B112:E112"/>
    <mergeCell ref="F112:J112"/>
    <mergeCell ref="B113:J113"/>
    <mergeCell ref="B114:E114"/>
    <mergeCell ref="F114:J114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1:J91"/>
    <mergeCell ref="B92:E92"/>
    <mergeCell ref="F92:J92"/>
    <mergeCell ref="F93:J93"/>
    <mergeCell ref="B94:J94"/>
    <mergeCell ref="B95:E95"/>
    <mergeCell ref="F95:J95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46" activePane="bottomLeft" state="frozen"/>
      <selection activeCell="B11" sqref="B11:E11"/>
      <selection pane="bottomLeft" activeCell="N55" sqref="N5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9144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12960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6012 до 180360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18036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24048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30060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36072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42084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48096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54108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66132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72144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78156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84168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90180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96192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102204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108216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114228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126252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132264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138276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144288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150300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156312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162324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168336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174348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180360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3780 до 101700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25200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2520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11196</v>
      </c>
      <c r="G66" s="94"/>
      <c r="H66" s="94"/>
      <c r="I66" s="94"/>
      <c r="J66" s="95"/>
    </row>
    <row r="67" spans="1:10" ht="24" thickBot="1" x14ac:dyDescent="0.3">
      <c r="A67" s="7"/>
      <c r="B67" s="143"/>
      <c r="C67" s="144"/>
      <c r="D67" s="144"/>
      <c r="E67" s="145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78" t="s">
        <v>157</v>
      </c>
      <c r="C68" s="479"/>
      <c r="D68" s="479"/>
      <c r="E68" s="480"/>
      <c r="F68" s="193">
        <v>21600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5" t="s">
        <v>158</v>
      </c>
      <c r="C69" s="236"/>
      <c r="D69" s="236"/>
      <c r="E69" s="237"/>
      <c r="F69" s="257">
        <v>15084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159</v>
      </c>
      <c r="C70" s="236"/>
      <c r="D70" s="236"/>
      <c r="E70" s="237"/>
      <c r="F70" s="257">
        <v>57168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160</v>
      </c>
      <c r="C71" s="236"/>
      <c r="D71" s="236"/>
      <c r="E71" s="237"/>
      <c r="F71" s="257">
        <v>42300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161</v>
      </c>
      <c r="C72" s="236"/>
      <c r="D72" s="236"/>
      <c r="E72" s="237"/>
      <c r="F72" s="257">
        <v>50760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235" t="s">
        <v>162</v>
      </c>
      <c r="C73" s="236"/>
      <c r="D73" s="236"/>
      <c r="E73" s="237"/>
      <c r="F73" s="257">
        <v>20700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235" t="s">
        <v>163</v>
      </c>
      <c r="C74" s="236"/>
      <c r="D74" s="236"/>
      <c r="E74" s="237"/>
      <c r="F74" s="257">
        <v>18504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235" t="s">
        <v>164</v>
      </c>
      <c r="C75" s="236"/>
      <c r="D75" s="236"/>
      <c r="E75" s="237"/>
      <c r="F75" s="257">
        <v>58824</v>
      </c>
      <c r="G75" s="257"/>
      <c r="H75" s="257"/>
      <c r="I75" s="257"/>
      <c r="J75" s="258"/>
    </row>
    <row r="76" spans="1:10" ht="36" customHeight="1" x14ac:dyDescent="0.25">
      <c r="A76" s="7"/>
      <c r="B76" s="235" t="s">
        <v>165</v>
      </c>
      <c r="C76" s="236"/>
      <c r="D76" s="236"/>
      <c r="E76" s="237"/>
      <c r="F76" s="257">
        <v>101700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235" t="s">
        <v>166</v>
      </c>
      <c r="C77" s="236"/>
      <c r="D77" s="236"/>
      <c r="E77" s="237"/>
      <c r="F77" s="257">
        <v>3780</v>
      </c>
      <c r="G77" s="257"/>
      <c r="H77" s="257"/>
      <c r="I77" s="257"/>
      <c r="J77" s="258"/>
    </row>
    <row r="78" spans="1:10" ht="36" customHeight="1" x14ac:dyDescent="0.25">
      <c r="A78" s="7"/>
      <c r="B78" s="235" t="s">
        <v>167</v>
      </c>
      <c r="C78" s="236"/>
      <c r="D78" s="236"/>
      <c r="E78" s="237"/>
      <c r="F78" s="257">
        <v>18000</v>
      </c>
      <c r="G78" s="257"/>
      <c r="H78" s="257"/>
      <c r="I78" s="257"/>
      <c r="J78" s="258"/>
    </row>
    <row r="79" spans="1:10" ht="36" customHeight="1" x14ac:dyDescent="0.25">
      <c r="B79" s="235" t="s">
        <v>168</v>
      </c>
      <c r="C79" s="236"/>
      <c r="D79" s="236"/>
      <c r="E79" s="237"/>
      <c r="F79" s="257">
        <v>14400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235" t="s">
        <v>169</v>
      </c>
      <c r="C80" s="236"/>
      <c r="D80" s="236"/>
      <c r="E80" s="237"/>
      <c r="F80" s="257">
        <v>82800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235" t="s">
        <v>170</v>
      </c>
      <c r="C81" s="236"/>
      <c r="D81" s="236"/>
      <c r="E81" s="237"/>
      <c r="F81" s="257">
        <v>6660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7">
        <v>8460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257">
        <v>60030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257">
        <v>30060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235" t="s">
        <v>174</v>
      </c>
      <c r="C85" s="236"/>
      <c r="D85" s="236"/>
      <c r="E85" s="237"/>
      <c r="F85" s="257">
        <v>30240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235" t="s">
        <v>175</v>
      </c>
      <c r="C86" s="236"/>
      <c r="D86" s="236"/>
      <c r="E86" s="237"/>
      <c r="F86" s="257">
        <v>21600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235" t="s">
        <v>176</v>
      </c>
      <c r="C87" s="236"/>
      <c r="D87" s="236"/>
      <c r="E87" s="237"/>
      <c r="F87" s="512">
        <v>80640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5" t="s">
        <v>177</v>
      </c>
      <c r="C88" s="236"/>
      <c r="D88" s="236"/>
      <c r="E88" s="237"/>
      <c r="F88" s="512">
        <v>59760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5" t="s">
        <v>178</v>
      </c>
      <c r="C89" s="236"/>
      <c r="D89" s="236"/>
      <c r="E89" s="237"/>
      <c r="F89" s="512">
        <v>71712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5" t="s">
        <v>179</v>
      </c>
      <c r="C90" s="236"/>
      <c r="D90" s="236"/>
      <c r="E90" s="237"/>
      <c r="F90" s="512">
        <v>29520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5" t="s">
        <v>180</v>
      </c>
      <c r="C91" s="236"/>
      <c r="D91" s="236"/>
      <c r="E91" s="237"/>
      <c r="F91" s="512">
        <v>25920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5" t="s">
        <v>181</v>
      </c>
      <c r="C92" s="236"/>
      <c r="D92" s="236"/>
      <c r="E92" s="237"/>
      <c r="F92" s="512">
        <v>82800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5" t="s">
        <v>182</v>
      </c>
      <c r="C93" s="236"/>
      <c r="D93" s="236"/>
      <c r="E93" s="237"/>
      <c r="F93" s="512">
        <v>5760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5" t="s">
        <v>183</v>
      </c>
      <c r="C94" s="236"/>
      <c r="D94" s="236"/>
      <c r="E94" s="237"/>
      <c r="F94" s="512">
        <v>115920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3" t="s">
        <v>184</v>
      </c>
      <c r="C95" s="514"/>
      <c r="D95" s="514"/>
      <c r="E95" s="515"/>
      <c r="F95" s="158">
        <v>9360</v>
      </c>
      <c r="G95" s="122"/>
      <c r="H95" s="122"/>
      <c r="I95" s="122"/>
      <c r="J95" s="123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235" t="s">
        <v>191</v>
      </c>
      <c r="C102" s="236"/>
      <c r="D102" s="236"/>
      <c r="E102" s="237"/>
      <c r="F102" s="224">
        <f>H102*1.2</f>
        <v>36028.799999999996</v>
      </c>
      <c r="G102" s="225">
        <f>H102*1.1</f>
        <v>33026.400000000001</v>
      </c>
      <c r="H102" s="225">
        <v>30024</v>
      </c>
      <c r="I102" s="225">
        <f>H102*0.75</f>
        <v>22518</v>
      </c>
      <c r="J102" s="226">
        <f>H102*0.5</f>
        <v>15012</v>
      </c>
    </row>
    <row r="103" spans="1:10" ht="36" customHeight="1" x14ac:dyDescent="0.25">
      <c r="A103" s="7" t="s">
        <v>111</v>
      </c>
      <c r="B103" s="235" t="s">
        <v>192</v>
      </c>
      <c r="C103" s="236"/>
      <c r="D103" s="236"/>
      <c r="E103" s="237"/>
      <c r="F103" s="67">
        <v>8640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5" t="s">
        <v>193</v>
      </c>
      <c r="C104" s="236"/>
      <c r="D104" s="236"/>
      <c r="E104" s="237"/>
      <c r="F104" s="67">
        <v>7524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5" t="s">
        <v>194</v>
      </c>
      <c r="C105" s="236"/>
      <c r="D105" s="236"/>
      <c r="E105" s="237"/>
      <c r="F105" s="224">
        <f>H105*1.2</f>
        <v>50976</v>
      </c>
      <c r="G105" s="225">
        <f>H105*1.1</f>
        <v>46728.000000000007</v>
      </c>
      <c r="H105" s="225">
        <v>42480</v>
      </c>
      <c r="I105" s="225">
        <f>H105*0.75</f>
        <v>31860</v>
      </c>
      <c r="J105" s="226">
        <f>H105*0.5</f>
        <v>21240</v>
      </c>
    </row>
    <row r="106" spans="1:10" ht="36" customHeight="1" x14ac:dyDescent="0.25">
      <c r="A106" s="7" t="s">
        <v>113</v>
      </c>
      <c r="B106" s="235" t="s">
        <v>195</v>
      </c>
      <c r="C106" s="236"/>
      <c r="D106" s="236"/>
      <c r="E106" s="237"/>
      <c r="F106" s="512">
        <v>12240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5" t="s">
        <v>196</v>
      </c>
      <c r="C107" s="236"/>
      <c r="D107" s="236"/>
      <c r="E107" s="237"/>
      <c r="F107" s="512">
        <v>10800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18036</v>
      </c>
      <c r="G108" s="117">
        <f>H108*1.1</f>
        <v>16533</v>
      </c>
      <c r="H108" s="117">
        <v>15030</v>
      </c>
      <c r="I108" s="117">
        <f>H108*0.75</f>
        <v>11272.5</v>
      </c>
      <c r="J108" s="117">
        <f>H108*0.5</f>
        <v>7515</v>
      </c>
    </row>
    <row r="109" spans="1:10" ht="54" customHeight="1" thickBot="1" x14ac:dyDescent="0.3">
      <c r="A109" s="7"/>
      <c r="B109" s="321" t="s">
        <v>198</v>
      </c>
      <c r="C109" s="322"/>
      <c r="D109" s="322"/>
      <c r="E109" s="323"/>
      <c r="F109" s="493"/>
      <c r="G109" s="494"/>
      <c r="H109" s="494"/>
      <c r="I109" s="494"/>
      <c r="J109" s="495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16884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33300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41400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468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25056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49824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63000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900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28"/>
      <c r="D120" s="28"/>
      <c r="E120" s="29"/>
      <c r="F120" s="187"/>
      <c r="G120" s="249"/>
      <c r="H120" s="249"/>
      <c r="I120" s="249"/>
      <c r="J120" s="250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21" outlineLevelRow="1" x14ac:dyDescent="0.25"/>
  <cols>
    <col min="1" max="1" width="23.42578125" style="138" hidden="1" customWidth="1"/>
    <col min="2" max="2" width="30.7109375" style="136" customWidth="1"/>
    <col min="3" max="5" width="30.7109375" style="9" customWidth="1"/>
    <col min="6" max="9" width="24.7109375" style="137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9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8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8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40"/>
      <c r="G6" s="141"/>
      <c r="H6" s="141"/>
      <c r="I6" s="142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8" t="s">
        <v>111</v>
      </c>
      <c r="B8" s="30" t="s">
        <v>112</v>
      </c>
      <c r="C8" s="31"/>
      <c r="D8" s="31"/>
      <c r="E8" s="32"/>
      <c r="F8" s="43">
        <v>26928</v>
      </c>
      <c r="G8" s="44"/>
      <c r="H8" s="44"/>
      <c r="I8" s="45"/>
    </row>
    <row r="9" spans="1:9" ht="24" thickBot="1" x14ac:dyDescent="0.3">
      <c r="A9" s="138" t="s">
        <v>113</v>
      </c>
      <c r="B9" s="34" t="s">
        <v>114</v>
      </c>
      <c r="C9" s="35"/>
      <c r="D9" s="35"/>
      <c r="E9" s="36"/>
      <c r="F9" s="83">
        <v>37728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7"/>
      <c r="G10" s="249"/>
      <c r="H10" s="249"/>
      <c r="I10" s="250"/>
    </row>
    <row r="11" spans="1:9" ht="36" customHeight="1" x14ac:dyDescent="0.25">
      <c r="A11" s="138" t="s">
        <v>111</v>
      </c>
      <c r="B11" s="30" t="s">
        <v>115</v>
      </c>
      <c r="C11" s="31"/>
      <c r="D11" s="31"/>
      <c r="E11" s="32"/>
      <c r="F11" s="43">
        <v>31176</v>
      </c>
      <c r="G11" s="44"/>
      <c r="H11" s="44"/>
      <c r="I11" s="45"/>
    </row>
    <row r="12" spans="1:9" ht="36" customHeight="1" thickBot="1" x14ac:dyDescent="0.3">
      <c r="A12" s="138" t="s">
        <v>113</v>
      </c>
      <c r="B12" s="34" t="s">
        <v>116</v>
      </c>
      <c r="C12" s="35"/>
      <c r="D12" s="35"/>
      <c r="E12" s="36"/>
      <c r="F12" s="83">
        <v>43704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8" t="s">
        <v>111</v>
      </c>
      <c r="B14" s="30" t="s">
        <v>117</v>
      </c>
      <c r="C14" s="176"/>
      <c r="D14" s="176"/>
      <c r="E14" s="177"/>
      <c r="F14" s="43">
        <v>6732</v>
      </c>
      <c r="G14" s="44"/>
      <c r="H14" s="44"/>
      <c r="I14" s="45"/>
    </row>
    <row r="15" spans="1:9" ht="36" customHeight="1" thickBot="1" x14ac:dyDescent="0.3">
      <c r="A15" s="138" t="s">
        <v>113</v>
      </c>
      <c r="B15" s="215" t="s">
        <v>118</v>
      </c>
      <c r="C15" s="216"/>
      <c r="D15" s="216"/>
      <c r="E15" s="217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8" t="s">
        <v>111</v>
      </c>
      <c r="B17" s="52" t="s">
        <v>119</v>
      </c>
      <c r="C17" s="53"/>
      <c r="D17" s="53"/>
      <c r="E17" s="54"/>
      <c r="F17" s="193">
        <v>1080</v>
      </c>
      <c r="G17" s="44"/>
      <c r="H17" s="44"/>
      <c r="I17" s="45"/>
    </row>
    <row r="18" spans="1:9" ht="36" customHeight="1" thickBot="1" x14ac:dyDescent="0.3">
      <c r="A18" s="138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5688 до 113760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5688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11376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17064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22752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28440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34128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39816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45504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51192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56880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62568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68256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73944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79632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85320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91008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96696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102384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108072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113760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212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54" customHeight="1" thickBot="1" x14ac:dyDescent="0.3">
      <c r="B52" s="165" t="s">
        <v>213</v>
      </c>
      <c r="C52" s="166"/>
      <c r="D52" s="166"/>
      <c r="E52" s="167"/>
      <c r="F52" s="101" t="str">
        <f>"Цена от "&amp;MIN(F54,F58:F71)&amp;" до "&amp;MAX(F54,F58:F71)</f>
        <v>Цена от 3024 до 48168</v>
      </c>
      <c r="G52" s="102"/>
      <c r="H52" s="102"/>
      <c r="I52" s="103"/>
    </row>
    <row r="53" spans="1:9" ht="24" thickBot="1" x14ac:dyDescent="0.3">
      <c r="B53" s="27"/>
      <c r="C53" s="38"/>
      <c r="D53" s="38"/>
      <c r="E53" s="39"/>
      <c r="F53" s="40"/>
      <c r="G53" s="41"/>
      <c r="H53" s="41"/>
      <c r="I53" s="42"/>
    </row>
    <row r="54" spans="1:9" ht="36" customHeight="1" x14ac:dyDescent="0.25">
      <c r="B54" s="76" t="s">
        <v>154</v>
      </c>
      <c r="C54" s="77"/>
      <c r="D54" s="77"/>
      <c r="E54" s="54"/>
      <c r="F54" s="67">
        <v>6480</v>
      </c>
      <c r="G54" s="68"/>
      <c r="H54" s="68"/>
      <c r="I54" s="69"/>
    </row>
    <row r="55" spans="1:9" ht="36" customHeight="1" x14ac:dyDescent="0.25">
      <c r="B55" s="76" t="s">
        <v>155</v>
      </c>
      <c r="C55" s="77"/>
      <c r="D55" s="77"/>
      <c r="E55" s="54"/>
      <c r="F55" s="67">
        <v>648</v>
      </c>
      <c r="G55" s="68"/>
      <c r="H55" s="68"/>
      <c r="I55" s="69"/>
    </row>
    <row r="56" spans="1:9" ht="36" customHeight="1" thickBot="1" x14ac:dyDescent="0.3">
      <c r="B56" s="76" t="s">
        <v>156</v>
      </c>
      <c r="C56" s="77"/>
      <c r="D56" s="77"/>
      <c r="E56" s="54"/>
      <c r="F56" s="67">
        <v>1620</v>
      </c>
      <c r="G56" s="68"/>
      <c r="H56" s="68"/>
      <c r="I56" s="69"/>
    </row>
    <row r="57" spans="1:9" ht="24" thickBot="1" x14ac:dyDescent="0.3">
      <c r="B57" s="27"/>
      <c r="C57" s="38"/>
      <c r="D57" s="38"/>
      <c r="E57" s="39"/>
      <c r="F57" s="40"/>
      <c r="G57" s="41"/>
      <c r="H57" s="41"/>
      <c r="I57" s="42"/>
    </row>
    <row r="58" spans="1:9" ht="36" customHeight="1" x14ac:dyDescent="0.25">
      <c r="A58" s="138" t="s">
        <v>111</v>
      </c>
      <c r="B58" s="76" t="s">
        <v>157</v>
      </c>
      <c r="C58" s="77"/>
      <c r="D58" s="77"/>
      <c r="E58" s="54"/>
      <c r="F58" s="67">
        <v>21960</v>
      </c>
      <c r="G58" s="68"/>
      <c r="H58" s="68"/>
      <c r="I58" s="69"/>
    </row>
    <row r="59" spans="1:9" ht="36" customHeight="1" x14ac:dyDescent="0.25">
      <c r="A59" s="138" t="s">
        <v>111</v>
      </c>
      <c r="B59" s="52" t="s">
        <v>158</v>
      </c>
      <c r="C59" s="96"/>
      <c r="D59" s="96"/>
      <c r="E59" s="97"/>
      <c r="F59" s="67">
        <v>14868</v>
      </c>
      <c r="G59" s="68"/>
      <c r="H59" s="68"/>
      <c r="I59" s="69"/>
    </row>
    <row r="60" spans="1:9" ht="36" customHeight="1" x14ac:dyDescent="0.25">
      <c r="A60" s="138" t="s">
        <v>111</v>
      </c>
      <c r="B60" s="76" t="s">
        <v>159</v>
      </c>
      <c r="C60" s="77"/>
      <c r="D60" s="77"/>
      <c r="E60" s="54"/>
      <c r="F60" s="67">
        <v>21240</v>
      </c>
      <c r="G60" s="68"/>
      <c r="H60" s="68"/>
      <c r="I60" s="69"/>
    </row>
    <row r="61" spans="1:9" ht="36" customHeight="1" x14ac:dyDescent="0.25">
      <c r="A61" s="138" t="s">
        <v>111</v>
      </c>
      <c r="B61" s="76" t="s">
        <v>160</v>
      </c>
      <c r="C61" s="77"/>
      <c r="D61" s="77"/>
      <c r="E61" s="54"/>
      <c r="F61" s="67">
        <v>21960</v>
      </c>
      <c r="G61" s="68"/>
      <c r="H61" s="68"/>
      <c r="I61" s="69"/>
    </row>
    <row r="62" spans="1:9" ht="36" customHeight="1" x14ac:dyDescent="0.25">
      <c r="A62" s="138" t="s">
        <v>111</v>
      </c>
      <c r="B62" s="76" t="s">
        <v>161</v>
      </c>
      <c r="C62" s="77"/>
      <c r="D62" s="77"/>
      <c r="E62" s="54"/>
      <c r="F62" s="67">
        <v>26352</v>
      </c>
      <c r="G62" s="68"/>
      <c r="H62" s="68"/>
      <c r="I62" s="69"/>
    </row>
    <row r="63" spans="1:9" ht="36" customHeight="1" x14ac:dyDescent="0.25">
      <c r="A63" s="138" t="s">
        <v>111</v>
      </c>
      <c r="B63" s="76" t="s">
        <v>162</v>
      </c>
      <c r="C63" s="77"/>
      <c r="D63" s="77"/>
      <c r="E63" s="54"/>
      <c r="F63" s="67">
        <v>20880</v>
      </c>
      <c r="G63" s="68"/>
      <c r="H63" s="68"/>
      <c r="I63" s="69"/>
    </row>
    <row r="64" spans="1:9" ht="36" customHeight="1" x14ac:dyDescent="0.25">
      <c r="A64" s="138" t="s">
        <v>111</v>
      </c>
      <c r="B64" s="76" t="s">
        <v>163</v>
      </c>
      <c r="C64" s="77"/>
      <c r="D64" s="77"/>
      <c r="E64" s="54"/>
      <c r="F64" s="67">
        <v>18072</v>
      </c>
      <c r="G64" s="68"/>
      <c r="H64" s="68"/>
      <c r="I64" s="69"/>
    </row>
    <row r="65" spans="1:9" ht="36" customHeight="1" x14ac:dyDescent="0.25">
      <c r="A65" s="138" t="s">
        <v>111</v>
      </c>
      <c r="B65" s="76" t="s">
        <v>164</v>
      </c>
      <c r="C65" s="77"/>
      <c r="D65" s="77"/>
      <c r="E65" s="54"/>
      <c r="F65" s="67">
        <v>48168</v>
      </c>
      <c r="G65" s="68"/>
      <c r="H65" s="68"/>
      <c r="I65" s="69"/>
    </row>
    <row r="66" spans="1:9" ht="36" customHeight="1" x14ac:dyDescent="0.25">
      <c r="B66" s="78" t="s">
        <v>165</v>
      </c>
      <c r="C66" s="79"/>
      <c r="D66" s="79"/>
      <c r="E66" s="36"/>
      <c r="F66" s="67">
        <v>24120</v>
      </c>
      <c r="G66" s="68"/>
      <c r="H66" s="68"/>
      <c r="I66" s="69"/>
    </row>
    <row r="67" spans="1:9" ht="36" customHeight="1" x14ac:dyDescent="0.25">
      <c r="A67" s="138" t="s">
        <v>111</v>
      </c>
      <c r="B67" s="78" t="s">
        <v>166</v>
      </c>
      <c r="C67" s="79"/>
      <c r="D67" s="79"/>
      <c r="E67" s="36"/>
      <c r="F67" s="67">
        <v>3024</v>
      </c>
      <c r="G67" s="68"/>
      <c r="H67" s="68"/>
      <c r="I67" s="69"/>
    </row>
    <row r="68" spans="1:9" ht="36" customHeight="1" x14ac:dyDescent="0.25">
      <c r="B68" s="52" t="s">
        <v>167</v>
      </c>
      <c r="C68" s="96"/>
      <c r="D68" s="96"/>
      <c r="E68" s="97"/>
      <c r="F68" s="67">
        <v>10620</v>
      </c>
      <c r="G68" s="68"/>
      <c r="H68" s="68"/>
      <c r="I68" s="69"/>
    </row>
    <row r="69" spans="1:9" ht="36" customHeight="1" x14ac:dyDescent="0.25">
      <c r="A69" s="9"/>
      <c r="B69" s="52" t="s">
        <v>168</v>
      </c>
      <c r="C69" s="96"/>
      <c r="D69" s="96"/>
      <c r="E69" s="97"/>
      <c r="F69" s="67">
        <v>8496</v>
      </c>
      <c r="G69" s="68"/>
      <c r="H69" s="68"/>
      <c r="I69" s="69"/>
    </row>
    <row r="70" spans="1:9" ht="36" customHeight="1" x14ac:dyDescent="0.25">
      <c r="A70" s="138" t="s">
        <v>111</v>
      </c>
      <c r="B70" s="52" t="s">
        <v>169</v>
      </c>
      <c r="C70" s="96"/>
      <c r="D70" s="96"/>
      <c r="E70" s="97"/>
      <c r="F70" s="67">
        <v>33984</v>
      </c>
      <c r="G70" s="68"/>
      <c r="H70" s="68"/>
      <c r="I70" s="69"/>
    </row>
    <row r="71" spans="1:9" ht="36" customHeight="1" x14ac:dyDescent="0.25">
      <c r="A71" s="138" t="s">
        <v>111</v>
      </c>
      <c r="B71" s="76" t="s">
        <v>170</v>
      </c>
      <c r="C71" s="77"/>
      <c r="D71" s="77"/>
      <c r="E71" s="54"/>
      <c r="F71" s="67">
        <v>11340</v>
      </c>
      <c r="G71" s="68"/>
      <c r="H71" s="68"/>
      <c r="I71" s="69"/>
    </row>
    <row r="72" spans="1:9" ht="37.5" customHeight="1" x14ac:dyDescent="0.25">
      <c r="A72" s="7"/>
      <c r="B72" s="76" t="s">
        <v>171</v>
      </c>
      <c r="C72" s="77"/>
      <c r="D72" s="77"/>
      <c r="E72" s="54"/>
      <c r="F72" s="67">
        <v>4248</v>
      </c>
      <c r="G72" s="68"/>
      <c r="H72" s="68"/>
      <c r="I72" s="69"/>
    </row>
    <row r="73" spans="1:9" ht="36" customHeight="1" x14ac:dyDescent="0.25">
      <c r="A73" s="7"/>
      <c r="B73" s="76" t="s">
        <v>172</v>
      </c>
      <c r="C73" s="77"/>
      <c r="D73" s="77"/>
      <c r="E73" s="54"/>
      <c r="F73" s="67">
        <v>6030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3"/>
      <c r="F74" s="67">
        <v>6030</v>
      </c>
      <c r="G74" s="68"/>
      <c r="H74" s="68"/>
      <c r="I74" s="69"/>
    </row>
    <row r="75" spans="1:9" ht="36" customHeight="1" x14ac:dyDescent="0.25">
      <c r="A75" s="138" t="s">
        <v>113</v>
      </c>
      <c r="B75" s="76" t="s">
        <v>214</v>
      </c>
      <c r="C75" s="77"/>
      <c r="D75" s="77"/>
      <c r="E75" s="54"/>
      <c r="F75" s="67">
        <v>30960</v>
      </c>
      <c r="G75" s="68"/>
      <c r="H75" s="68"/>
      <c r="I75" s="69"/>
    </row>
    <row r="76" spans="1:9" ht="36" customHeight="1" x14ac:dyDescent="0.25">
      <c r="A76" s="138" t="s">
        <v>113</v>
      </c>
      <c r="B76" s="76" t="s">
        <v>175</v>
      </c>
      <c r="C76" s="77"/>
      <c r="D76" s="77"/>
      <c r="E76" s="54"/>
      <c r="F76" s="67">
        <v>20880</v>
      </c>
      <c r="G76" s="68"/>
      <c r="H76" s="68"/>
      <c r="I76" s="69"/>
    </row>
    <row r="77" spans="1:9" ht="36" customHeight="1" x14ac:dyDescent="0.25">
      <c r="A77" s="138" t="s">
        <v>113</v>
      </c>
      <c r="B77" s="76" t="s">
        <v>216</v>
      </c>
      <c r="C77" s="77"/>
      <c r="D77" s="77"/>
      <c r="E77" s="54"/>
      <c r="F77" s="67">
        <v>30240</v>
      </c>
      <c r="G77" s="68"/>
      <c r="H77" s="68"/>
      <c r="I77" s="69"/>
    </row>
    <row r="78" spans="1:9" ht="36" customHeight="1" x14ac:dyDescent="0.25">
      <c r="A78" s="138" t="s">
        <v>113</v>
      </c>
      <c r="B78" s="76" t="s">
        <v>217</v>
      </c>
      <c r="C78" s="77"/>
      <c r="D78" s="77"/>
      <c r="E78" s="54"/>
      <c r="F78" s="67">
        <v>30960</v>
      </c>
      <c r="G78" s="68"/>
      <c r="H78" s="68"/>
      <c r="I78" s="69"/>
    </row>
    <row r="79" spans="1:9" ht="36" customHeight="1" x14ac:dyDescent="0.25">
      <c r="A79" s="138" t="s">
        <v>113</v>
      </c>
      <c r="B79" s="76" t="s">
        <v>218</v>
      </c>
      <c r="C79" s="77"/>
      <c r="D79" s="77"/>
      <c r="E79" s="54"/>
      <c r="F79" s="93">
        <v>37152</v>
      </c>
      <c r="G79" s="94"/>
      <c r="H79" s="94"/>
      <c r="I79" s="95"/>
    </row>
    <row r="80" spans="1:9" ht="36" customHeight="1" x14ac:dyDescent="0.25">
      <c r="A80" s="138" t="s">
        <v>113</v>
      </c>
      <c r="B80" s="76" t="s">
        <v>219</v>
      </c>
      <c r="C80" s="77"/>
      <c r="D80" s="77"/>
      <c r="E80" s="54"/>
      <c r="F80" s="67">
        <v>29520</v>
      </c>
      <c r="G80" s="68"/>
      <c r="H80" s="68"/>
      <c r="I80" s="69"/>
    </row>
    <row r="81" spans="1:9" ht="36" customHeight="1" x14ac:dyDescent="0.25">
      <c r="A81" s="138" t="s">
        <v>113</v>
      </c>
      <c r="B81" s="76" t="s">
        <v>220</v>
      </c>
      <c r="C81" s="77"/>
      <c r="D81" s="77"/>
      <c r="E81" s="54"/>
      <c r="F81" s="67">
        <v>25920</v>
      </c>
      <c r="G81" s="68"/>
      <c r="H81" s="68"/>
      <c r="I81" s="69"/>
    </row>
    <row r="82" spans="1:9" ht="36" customHeight="1" x14ac:dyDescent="0.25">
      <c r="A82" s="138" t="s">
        <v>113</v>
      </c>
      <c r="B82" s="76" t="s">
        <v>221</v>
      </c>
      <c r="C82" s="77"/>
      <c r="D82" s="77"/>
      <c r="E82" s="54"/>
      <c r="F82" s="67">
        <v>67680</v>
      </c>
      <c r="G82" s="68"/>
      <c r="H82" s="68"/>
      <c r="I82" s="69"/>
    </row>
    <row r="83" spans="1:9" ht="36" customHeight="1" x14ac:dyDescent="0.25">
      <c r="A83" s="138" t="s">
        <v>113</v>
      </c>
      <c r="B83" s="76" t="s">
        <v>222</v>
      </c>
      <c r="C83" s="77"/>
      <c r="D83" s="77"/>
      <c r="E83" s="54"/>
      <c r="F83" s="67">
        <v>4320</v>
      </c>
      <c r="G83" s="68"/>
      <c r="H83" s="68"/>
      <c r="I83" s="69"/>
    </row>
    <row r="84" spans="1:9" ht="36" customHeight="1" x14ac:dyDescent="0.25">
      <c r="A84" s="138" t="s">
        <v>113</v>
      </c>
      <c r="B84" s="76" t="s">
        <v>223</v>
      </c>
      <c r="C84" s="77"/>
      <c r="D84" s="77"/>
      <c r="E84" s="54"/>
      <c r="F84" s="67">
        <v>48240</v>
      </c>
      <c r="G84" s="68"/>
      <c r="H84" s="68"/>
      <c r="I84" s="69"/>
    </row>
    <row r="85" spans="1:9" ht="36" customHeight="1" x14ac:dyDescent="0.25">
      <c r="A85" s="138" t="s">
        <v>113</v>
      </c>
      <c r="B85" s="76" t="s">
        <v>224</v>
      </c>
      <c r="C85" s="77"/>
      <c r="D85" s="77"/>
      <c r="E85" s="54"/>
      <c r="F85" s="67">
        <v>16560</v>
      </c>
      <c r="G85" s="68"/>
      <c r="H85" s="68"/>
      <c r="I85" s="69"/>
    </row>
    <row r="86" spans="1:9" ht="27" customHeight="1" thickBot="1" x14ac:dyDescent="0.3">
      <c r="B86" s="509" t="s">
        <v>185</v>
      </c>
      <c r="C86" s="510"/>
      <c r="D86" s="510"/>
      <c r="E86" s="511"/>
      <c r="F86" s="509"/>
      <c r="G86" s="510"/>
      <c r="H86" s="510"/>
      <c r="I86" s="511"/>
    </row>
    <row r="87" spans="1:9" ht="19.5" customHeight="1" thickBot="1" x14ac:dyDescent="0.3">
      <c r="B87" s="171" t="s">
        <v>186</v>
      </c>
      <c r="C87" s="172"/>
      <c r="D87" s="172"/>
      <c r="E87" s="173"/>
      <c r="F87" s="171"/>
      <c r="G87" s="172"/>
      <c r="H87" s="172"/>
      <c r="I87" s="173"/>
    </row>
    <row r="88" spans="1:9" ht="36" customHeight="1" x14ac:dyDescent="0.25">
      <c r="B88" s="30" t="s">
        <v>187</v>
      </c>
      <c r="C88" s="176"/>
      <c r="D88" s="176"/>
      <c r="E88" s="177"/>
      <c r="F88" s="192">
        <v>60</v>
      </c>
      <c r="G88" s="466"/>
      <c r="H88" s="466"/>
      <c r="I88" s="467"/>
    </row>
    <row r="89" spans="1:9" ht="36" customHeight="1" x14ac:dyDescent="0.25">
      <c r="B89" s="52" t="s">
        <v>188</v>
      </c>
      <c r="C89" s="96"/>
      <c r="D89" s="96"/>
      <c r="E89" s="97"/>
      <c r="F89" s="195">
        <v>60</v>
      </c>
      <c r="G89" s="257"/>
      <c r="H89" s="257"/>
      <c r="I89" s="258"/>
    </row>
    <row r="90" spans="1:9" ht="36" customHeight="1" thickBot="1" x14ac:dyDescent="0.3">
      <c r="B90" s="215" t="s">
        <v>189</v>
      </c>
      <c r="C90" s="216"/>
      <c r="D90" s="216"/>
      <c r="E90" s="217"/>
      <c r="F90" s="194">
        <v>120</v>
      </c>
      <c r="G90" s="385"/>
      <c r="H90" s="385"/>
      <c r="I90" s="386"/>
    </row>
    <row r="91" spans="1:9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</row>
    <row r="92" spans="1:9" ht="36" customHeight="1" x14ac:dyDescent="0.25">
      <c r="A92" s="138" t="s">
        <v>111</v>
      </c>
      <c r="B92" s="76" t="s">
        <v>244</v>
      </c>
      <c r="C92" s="77"/>
      <c r="D92" s="77"/>
      <c r="E92" s="54"/>
      <c r="F92" s="67">
        <v>14184</v>
      </c>
      <c r="G92" s="68"/>
      <c r="H92" s="68"/>
      <c r="I92" s="69"/>
    </row>
    <row r="93" spans="1:9" ht="36" customHeight="1" x14ac:dyDescent="0.25">
      <c r="A93" s="138" t="s">
        <v>111</v>
      </c>
      <c r="B93" s="76" t="s">
        <v>192</v>
      </c>
      <c r="C93" s="77"/>
      <c r="D93" s="77"/>
      <c r="E93" s="54"/>
      <c r="F93" s="67">
        <v>12744</v>
      </c>
      <c r="G93" s="68"/>
      <c r="H93" s="68"/>
      <c r="I93" s="69"/>
    </row>
    <row r="94" spans="1:9" ht="36" customHeight="1" x14ac:dyDescent="0.25">
      <c r="A94" s="138" t="s">
        <v>111</v>
      </c>
      <c r="B94" s="76" t="s">
        <v>193</v>
      </c>
      <c r="C94" s="77"/>
      <c r="D94" s="77"/>
      <c r="E94" s="54"/>
      <c r="F94" s="67">
        <v>0</v>
      </c>
      <c r="G94" s="68"/>
      <c r="H94" s="68"/>
      <c r="I94" s="69"/>
    </row>
    <row r="95" spans="1:9" ht="36" customHeight="1" x14ac:dyDescent="0.25">
      <c r="A95" s="138" t="s">
        <v>113</v>
      </c>
      <c r="B95" s="76" t="s">
        <v>226</v>
      </c>
      <c r="C95" s="77"/>
      <c r="D95" s="77"/>
      <c r="E95" s="54"/>
      <c r="F95" s="67">
        <v>20160</v>
      </c>
      <c r="G95" s="68"/>
      <c r="H95" s="68"/>
      <c r="I95" s="69"/>
    </row>
    <row r="96" spans="1:9" ht="36" customHeight="1" x14ac:dyDescent="0.25">
      <c r="A96" s="138" t="s">
        <v>113</v>
      </c>
      <c r="B96" s="76" t="s">
        <v>227</v>
      </c>
      <c r="C96" s="77"/>
      <c r="D96" s="77"/>
      <c r="E96" s="54"/>
      <c r="F96" s="67">
        <v>18000</v>
      </c>
      <c r="G96" s="68"/>
      <c r="H96" s="68"/>
      <c r="I96" s="69"/>
    </row>
    <row r="97" spans="1:9" ht="36" customHeight="1" x14ac:dyDescent="0.25">
      <c r="A97" s="138" t="s">
        <v>113</v>
      </c>
      <c r="B97" s="76" t="s">
        <v>228</v>
      </c>
      <c r="C97" s="77"/>
      <c r="D97" s="77"/>
      <c r="E97" s="54"/>
      <c r="F97" s="67">
        <v>18000</v>
      </c>
      <c r="G97" s="68"/>
      <c r="H97" s="68"/>
      <c r="I97" s="69"/>
    </row>
    <row r="98" spans="1:9" ht="36" customHeight="1" thickBot="1" x14ac:dyDescent="0.3">
      <c r="A98" s="7"/>
      <c r="B98" s="76" t="s">
        <v>197</v>
      </c>
      <c r="C98" s="77"/>
      <c r="D98" s="77"/>
      <c r="E98" s="54"/>
      <c r="F98" s="67">
        <v>14184</v>
      </c>
      <c r="G98" s="68"/>
      <c r="H98" s="68"/>
      <c r="I98" s="69"/>
    </row>
    <row r="99" spans="1:9" ht="54" customHeight="1" thickBot="1" x14ac:dyDescent="0.3">
      <c r="B99" s="18" t="s">
        <v>198</v>
      </c>
      <c r="C99" s="19"/>
      <c r="D99" s="19"/>
      <c r="E99" s="20"/>
      <c r="F99" s="110"/>
      <c r="G99" s="111"/>
      <c r="H99" s="111"/>
      <c r="I99" s="112"/>
    </row>
    <row r="100" spans="1:9" ht="36" customHeight="1" x14ac:dyDescent="0.25">
      <c r="B100" s="78" t="s">
        <v>199</v>
      </c>
      <c r="C100" s="79"/>
      <c r="D100" s="79"/>
      <c r="E100" s="36"/>
      <c r="F100" s="80">
        <v>33984</v>
      </c>
      <c r="G100" s="81"/>
      <c r="H100" s="81"/>
      <c r="I100" s="82"/>
    </row>
    <row r="101" spans="1:9" ht="36" customHeight="1" x14ac:dyDescent="0.25">
      <c r="B101" s="76" t="s">
        <v>200</v>
      </c>
      <c r="C101" s="77"/>
      <c r="D101" s="77"/>
      <c r="E101" s="54"/>
      <c r="F101" s="67">
        <v>67968</v>
      </c>
      <c r="G101" s="68"/>
      <c r="H101" s="68"/>
      <c r="I101" s="69"/>
    </row>
    <row r="102" spans="1:9" ht="36" customHeight="1" x14ac:dyDescent="0.25">
      <c r="B102" s="76" t="s">
        <v>201</v>
      </c>
      <c r="C102" s="77"/>
      <c r="D102" s="77"/>
      <c r="E102" s="54"/>
      <c r="F102" s="67">
        <v>84960</v>
      </c>
      <c r="G102" s="68"/>
      <c r="H102" s="68"/>
      <c r="I102" s="69"/>
    </row>
    <row r="103" spans="1:9" ht="36" customHeight="1" x14ac:dyDescent="0.25">
      <c r="B103" s="76" t="s">
        <v>202</v>
      </c>
      <c r="C103" s="77"/>
      <c r="D103" s="77"/>
      <c r="E103" s="54"/>
      <c r="F103" s="67">
        <v>1080</v>
      </c>
      <c r="G103" s="68"/>
      <c r="H103" s="68"/>
      <c r="I103" s="69"/>
    </row>
    <row r="104" spans="1:9" ht="36" customHeight="1" x14ac:dyDescent="0.25">
      <c r="B104" s="76" t="s">
        <v>203</v>
      </c>
      <c r="C104" s="77"/>
      <c r="D104" s="77"/>
      <c r="E104" s="54"/>
      <c r="F104" s="67">
        <v>50976</v>
      </c>
      <c r="G104" s="68"/>
      <c r="H104" s="68"/>
      <c r="I104" s="69"/>
    </row>
    <row r="105" spans="1:9" ht="36" customHeight="1" x14ac:dyDescent="0.25">
      <c r="B105" s="76" t="s">
        <v>204</v>
      </c>
      <c r="C105" s="77"/>
      <c r="D105" s="77"/>
      <c r="E105" s="54"/>
      <c r="F105" s="67">
        <v>101952</v>
      </c>
      <c r="G105" s="68"/>
      <c r="H105" s="68"/>
      <c r="I105" s="69"/>
    </row>
    <row r="106" spans="1:9" ht="36" customHeight="1" x14ac:dyDescent="0.25">
      <c r="B106" s="76" t="s">
        <v>205</v>
      </c>
      <c r="C106" s="77"/>
      <c r="D106" s="77"/>
      <c r="E106" s="54"/>
      <c r="F106" s="67">
        <v>127440</v>
      </c>
      <c r="G106" s="68"/>
      <c r="H106" s="68"/>
      <c r="I106" s="69"/>
    </row>
    <row r="107" spans="1:9" ht="36" customHeight="1" thickBot="1" x14ac:dyDescent="0.3">
      <c r="B107" s="118" t="s">
        <v>206</v>
      </c>
      <c r="C107" s="119"/>
      <c r="D107" s="119"/>
      <c r="E107" s="120"/>
      <c r="F107" s="178">
        <v>1800</v>
      </c>
      <c r="G107" s="50"/>
      <c r="H107" s="50"/>
      <c r="I107" s="51"/>
    </row>
    <row r="108" spans="1:9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</row>
    <row r="109" spans="1:9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30"/>
      <c r="C111" s="130"/>
      <c r="D111" s="130"/>
      <c r="E111" s="130"/>
      <c r="F111" s="130"/>
      <c r="G111" s="130"/>
      <c r="H111" s="130"/>
      <c r="I111" s="130"/>
    </row>
    <row r="112" spans="1:9" s="133" customFormat="1" ht="27" customHeight="1" x14ac:dyDescent="0.25">
      <c r="A112" s="7" t="s">
        <v>113</v>
      </c>
      <c r="B112" s="132" t="s">
        <v>295</v>
      </c>
      <c r="C112" s="132"/>
      <c r="D112" s="132"/>
      <c r="E112" s="132"/>
      <c r="F112" s="132"/>
      <c r="G112" s="132"/>
      <c r="H112" s="132"/>
      <c r="I112" s="132"/>
    </row>
    <row r="113" spans="1:9" s="135" customFormat="1" ht="45" customHeight="1" x14ac:dyDescent="0.25">
      <c r="A113" s="7"/>
      <c r="B113" s="134" t="s">
        <v>211</v>
      </c>
      <c r="C113" s="134"/>
      <c r="D113" s="134"/>
      <c r="E113" s="134"/>
      <c r="F113" s="134"/>
      <c r="G113" s="134"/>
      <c r="H113" s="134"/>
      <c r="I113" s="134"/>
    </row>
    <row r="114" spans="1:9" ht="21" customHeight="1" x14ac:dyDescent="0.25"/>
  </sheetData>
  <sheetProtection selectLockedCells="1" selectUnlockedCells="1"/>
  <mergeCells count="218">
    <mergeCell ref="B112:I112"/>
    <mergeCell ref="B113:I113"/>
    <mergeCell ref="B108:I108"/>
    <mergeCell ref="B109:E109"/>
    <mergeCell ref="F109:I109"/>
    <mergeCell ref="B110:E110"/>
    <mergeCell ref="F110:I110"/>
    <mergeCell ref="B111:I111"/>
    <mergeCell ref="B105:E105"/>
    <mergeCell ref="F105:I105"/>
    <mergeCell ref="B106:E106"/>
    <mergeCell ref="F106:I106"/>
    <mergeCell ref="B107:E107"/>
    <mergeCell ref="F107:I107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0" zoomScaleNormal="60" zoomScaleSheetLayoutView="50" workbookViewId="0">
      <pane ySplit="4" topLeftCell="A89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10620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15120</v>
      </c>
      <c r="G15" s="122"/>
      <c r="H15" s="122"/>
      <c r="I15" s="122"/>
      <c r="J15" s="123"/>
    </row>
    <row r="16" spans="1:10" ht="24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212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54" customHeight="1" thickBot="1" x14ac:dyDescent="0.3">
      <c r="A52" s="7"/>
      <c r="B52" s="203" t="s">
        <v>213</v>
      </c>
      <c r="C52" s="204"/>
      <c r="D52" s="204"/>
      <c r="E52" s="205"/>
      <c r="F52" s="218" t="str">
        <f>"Цена от "&amp;MIN(F54,F58:J59,H92,F60:J71)&amp;" до "&amp;MAX(F54,F58:J59,H92,F60:J71)</f>
        <v>Цена от 3024 до 119520</v>
      </c>
      <c r="G52" s="219"/>
      <c r="H52" s="219"/>
      <c r="I52" s="219"/>
      <c r="J52" s="220"/>
    </row>
    <row r="53" spans="1:10" ht="24" thickBot="1" x14ac:dyDescent="0.3">
      <c r="A53" s="7"/>
      <c r="B53" s="27"/>
      <c r="C53" s="38"/>
      <c r="D53" s="38"/>
      <c r="E53" s="39"/>
      <c r="F53" s="40"/>
      <c r="G53" s="41"/>
      <c r="H53" s="41"/>
      <c r="I53" s="41"/>
      <c r="J53" s="42"/>
    </row>
    <row r="54" spans="1:10" ht="36" customHeight="1" x14ac:dyDescent="0.25">
      <c r="A54" s="7"/>
      <c r="B54" s="76" t="s">
        <v>154</v>
      </c>
      <c r="C54" s="77"/>
      <c r="D54" s="77"/>
      <c r="E54" s="54"/>
      <c r="F54" s="67">
        <v>27000</v>
      </c>
      <c r="G54" s="68"/>
      <c r="H54" s="68"/>
      <c r="I54" s="68"/>
      <c r="J54" s="69"/>
    </row>
    <row r="55" spans="1:10" ht="36" customHeight="1" x14ac:dyDescent="0.25">
      <c r="A55" s="7"/>
      <c r="B55" s="84" t="s">
        <v>155</v>
      </c>
      <c r="C55" s="85"/>
      <c r="D55" s="85"/>
      <c r="E55" s="86"/>
      <c r="F55" s="93">
        <v>2700</v>
      </c>
      <c r="G55" s="94"/>
      <c r="H55" s="94"/>
      <c r="I55" s="94"/>
      <c r="J55" s="95"/>
    </row>
    <row r="56" spans="1:10" ht="36" customHeight="1" thickBot="1" x14ac:dyDescent="0.3">
      <c r="A56" s="7"/>
      <c r="B56" s="84" t="s">
        <v>156</v>
      </c>
      <c r="C56" s="85"/>
      <c r="D56" s="85"/>
      <c r="E56" s="86"/>
      <c r="F56" s="93">
        <v>6750</v>
      </c>
      <c r="G56" s="94"/>
      <c r="H56" s="94"/>
      <c r="I56" s="94"/>
      <c r="J56" s="95"/>
    </row>
    <row r="57" spans="1:10" ht="24" thickBot="1" x14ac:dyDescent="0.3">
      <c r="A57" s="7"/>
      <c r="B57" s="143"/>
      <c r="C57" s="144"/>
      <c r="D57" s="144"/>
      <c r="E57" s="145"/>
      <c r="F57" s="40"/>
      <c r="G57" s="41"/>
      <c r="H57" s="41"/>
      <c r="I57" s="41"/>
      <c r="J57" s="42"/>
    </row>
    <row r="58" spans="1:10" ht="36" customHeight="1" x14ac:dyDescent="0.25">
      <c r="A58" s="7" t="s">
        <v>111</v>
      </c>
      <c r="B58" s="478" t="s">
        <v>157</v>
      </c>
      <c r="C58" s="479"/>
      <c r="D58" s="479"/>
      <c r="E58" s="480"/>
      <c r="F58" s="193">
        <v>24120</v>
      </c>
      <c r="G58" s="44"/>
      <c r="H58" s="44"/>
      <c r="I58" s="44"/>
      <c r="J58" s="45"/>
    </row>
    <row r="59" spans="1:10" ht="36" customHeight="1" x14ac:dyDescent="0.25">
      <c r="A59" s="7" t="s">
        <v>111</v>
      </c>
      <c r="B59" s="235" t="s">
        <v>158</v>
      </c>
      <c r="C59" s="236"/>
      <c r="D59" s="236"/>
      <c r="E59" s="237"/>
      <c r="F59" s="257">
        <v>42120</v>
      </c>
      <c r="G59" s="257"/>
      <c r="H59" s="257"/>
      <c r="I59" s="257"/>
      <c r="J59" s="258"/>
    </row>
    <row r="60" spans="1:10" ht="36" customHeight="1" x14ac:dyDescent="0.25">
      <c r="A60" s="7" t="s">
        <v>111</v>
      </c>
      <c r="B60" s="235" t="s">
        <v>159</v>
      </c>
      <c r="C60" s="236"/>
      <c r="D60" s="236"/>
      <c r="E60" s="237"/>
      <c r="F60" s="257">
        <v>59832</v>
      </c>
      <c r="G60" s="257"/>
      <c r="H60" s="257"/>
      <c r="I60" s="257"/>
      <c r="J60" s="258"/>
    </row>
    <row r="61" spans="1:10" ht="36" customHeight="1" x14ac:dyDescent="0.25">
      <c r="A61" s="7" t="s">
        <v>111</v>
      </c>
      <c r="B61" s="235" t="s">
        <v>160</v>
      </c>
      <c r="C61" s="236"/>
      <c r="D61" s="236"/>
      <c r="E61" s="237"/>
      <c r="F61" s="257">
        <v>56664</v>
      </c>
      <c r="G61" s="257"/>
      <c r="H61" s="257"/>
      <c r="I61" s="257"/>
      <c r="J61" s="258"/>
    </row>
    <row r="62" spans="1:10" ht="36" customHeight="1" x14ac:dyDescent="0.25">
      <c r="A62" s="7" t="s">
        <v>111</v>
      </c>
      <c r="B62" s="235" t="s">
        <v>161</v>
      </c>
      <c r="C62" s="236"/>
      <c r="D62" s="236"/>
      <c r="E62" s="237"/>
      <c r="F62" s="257">
        <v>67996.799999999988</v>
      </c>
      <c r="G62" s="257"/>
      <c r="H62" s="257"/>
      <c r="I62" s="257"/>
      <c r="J62" s="258"/>
    </row>
    <row r="63" spans="1:10" ht="36" customHeight="1" x14ac:dyDescent="0.25">
      <c r="A63" s="7" t="s">
        <v>111</v>
      </c>
      <c r="B63" s="235" t="s">
        <v>162</v>
      </c>
      <c r="C63" s="236"/>
      <c r="D63" s="236"/>
      <c r="E63" s="237"/>
      <c r="F63" s="257">
        <v>36108</v>
      </c>
      <c r="G63" s="257"/>
      <c r="H63" s="257"/>
      <c r="I63" s="257"/>
      <c r="J63" s="258"/>
    </row>
    <row r="64" spans="1:10" ht="36" customHeight="1" x14ac:dyDescent="0.25">
      <c r="A64" s="7" t="s">
        <v>111</v>
      </c>
      <c r="B64" s="235" t="s">
        <v>163</v>
      </c>
      <c r="C64" s="236"/>
      <c r="D64" s="236"/>
      <c r="E64" s="237"/>
      <c r="F64" s="257">
        <v>59832</v>
      </c>
      <c r="G64" s="257"/>
      <c r="H64" s="257"/>
      <c r="I64" s="257"/>
      <c r="J64" s="258"/>
    </row>
    <row r="65" spans="1:10" ht="36" customHeight="1" x14ac:dyDescent="0.25">
      <c r="A65" s="7" t="s">
        <v>111</v>
      </c>
      <c r="B65" s="235" t="s">
        <v>164</v>
      </c>
      <c r="C65" s="236"/>
      <c r="D65" s="236"/>
      <c r="E65" s="237"/>
      <c r="F65" s="257">
        <v>75060</v>
      </c>
      <c r="G65" s="257"/>
      <c r="H65" s="257"/>
      <c r="I65" s="257"/>
      <c r="J65" s="258"/>
    </row>
    <row r="66" spans="1:10" ht="36" customHeight="1" x14ac:dyDescent="0.25">
      <c r="A66" s="7"/>
      <c r="B66" s="235" t="s">
        <v>165</v>
      </c>
      <c r="C66" s="236"/>
      <c r="D66" s="236"/>
      <c r="E66" s="237"/>
      <c r="F66" s="257">
        <v>119520</v>
      </c>
      <c r="G66" s="257"/>
      <c r="H66" s="257"/>
      <c r="I66" s="257"/>
      <c r="J66" s="258"/>
    </row>
    <row r="67" spans="1:10" ht="36" customHeight="1" x14ac:dyDescent="0.25">
      <c r="A67" s="7" t="s">
        <v>111</v>
      </c>
      <c r="B67" s="235" t="s">
        <v>166</v>
      </c>
      <c r="C67" s="236"/>
      <c r="D67" s="236"/>
      <c r="E67" s="237"/>
      <c r="F67" s="257">
        <v>3024</v>
      </c>
      <c r="G67" s="257"/>
      <c r="H67" s="257"/>
      <c r="I67" s="257"/>
      <c r="J67" s="258"/>
    </row>
    <row r="68" spans="1:10" ht="36" customHeight="1" x14ac:dyDescent="0.25">
      <c r="A68" s="7"/>
      <c r="B68" s="235" t="s">
        <v>167</v>
      </c>
      <c r="C68" s="236"/>
      <c r="D68" s="236"/>
      <c r="E68" s="237"/>
      <c r="F68" s="257">
        <v>15588</v>
      </c>
      <c r="G68" s="257"/>
      <c r="H68" s="257"/>
      <c r="I68" s="257"/>
      <c r="J68" s="258"/>
    </row>
    <row r="69" spans="1:10" ht="36" customHeight="1" x14ac:dyDescent="0.25">
      <c r="B69" s="235" t="s">
        <v>168</v>
      </c>
      <c r="C69" s="236"/>
      <c r="D69" s="236"/>
      <c r="E69" s="237"/>
      <c r="F69" s="257">
        <v>12744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169</v>
      </c>
      <c r="C70" s="236"/>
      <c r="D70" s="236"/>
      <c r="E70" s="237"/>
      <c r="F70" s="257">
        <v>110880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170</v>
      </c>
      <c r="C71" s="236"/>
      <c r="D71" s="236"/>
      <c r="E71" s="237"/>
      <c r="F71" s="257">
        <v>75060</v>
      </c>
      <c r="G71" s="257"/>
      <c r="H71" s="257"/>
      <c r="I71" s="257"/>
      <c r="J71" s="258"/>
    </row>
    <row r="72" spans="1:10" ht="37.5" customHeight="1" x14ac:dyDescent="0.25">
      <c r="A72" s="7"/>
      <c r="B72" s="76" t="s">
        <v>171</v>
      </c>
      <c r="C72" s="77"/>
      <c r="D72" s="77"/>
      <c r="E72" s="54"/>
      <c r="F72" s="257">
        <v>5400</v>
      </c>
      <c r="G72" s="257"/>
      <c r="H72" s="257"/>
      <c r="I72" s="257"/>
      <c r="J72" s="258"/>
    </row>
    <row r="73" spans="1:10" ht="36" customHeight="1" x14ac:dyDescent="0.25">
      <c r="A73" s="7"/>
      <c r="B73" s="76" t="s">
        <v>172</v>
      </c>
      <c r="C73" s="77"/>
      <c r="D73" s="77"/>
      <c r="E73" s="54"/>
      <c r="F73" s="257">
        <v>60030</v>
      </c>
      <c r="G73" s="257"/>
      <c r="H73" s="257"/>
      <c r="I73" s="257"/>
      <c r="J73" s="258"/>
    </row>
    <row r="74" spans="1:10" ht="36" customHeight="1" x14ac:dyDescent="0.25">
      <c r="A74" s="7"/>
      <c r="B74" s="76" t="s">
        <v>173</v>
      </c>
      <c r="C74" s="77"/>
      <c r="D74" s="77"/>
      <c r="E74" s="53"/>
      <c r="F74" s="257">
        <v>21060</v>
      </c>
      <c r="G74" s="257"/>
      <c r="H74" s="257"/>
      <c r="I74" s="257"/>
      <c r="J74" s="258"/>
    </row>
    <row r="75" spans="1:10" ht="36" customHeight="1" x14ac:dyDescent="0.25">
      <c r="A75" s="7" t="s">
        <v>113</v>
      </c>
      <c r="B75" s="235" t="s">
        <v>174</v>
      </c>
      <c r="C75" s="236"/>
      <c r="D75" s="236"/>
      <c r="E75" s="237"/>
      <c r="F75" s="257">
        <v>33840</v>
      </c>
      <c r="G75" s="257"/>
      <c r="H75" s="257"/>
      <c r="I75" s="257"/>
      <c r="J75" s="258"/>
    </row>
    <row r="76" spans="1:10" ht="36" customHeight="1" x14ac:dyDescent="0.25">
      <c r="A76" s="7" t="s">
        <v>113</v>
      </c>
      <c r="B76" s="235" t="s">
        <v>175</v>
      </c>
      <c r="C76" s="236"/>
      <c r="D76" s="236"/>
      <c r="E76" s="237"/>
      <c r="F76" s="257">
        <v>59040</v>
      </c>
      <c r="G76" s="257"/>
      <c r="H76" s="257"/>
      <c r="I76" s="257"/>
      <c r="J76" s="258"/>
    </row>
    <row r="77" spans="1:10" ht="36" customHeight="1" x14ac:dyDescent="0.25">
      <c r="A77" s="7" t="s">
        <v>113</v>
      </c>
      <c r="B77" s="235" t="s">
        <v>176</v>
      </c>
      <c r="C77" s="236"/>
      <c r="D77" s="236"/>
      <c r="E77" s="237"/>
      <c r="F77" s="512">
        <v>84240</v>
      </c>
      <c r="G77" s="59"/>
      <c r="H77" s="59"/>
      <c r="I77" s="59"/>
      <c r="J77" s="60"/>
    </row>
    <row r="78" spans="1:10" ht="36" customHeight="1" x14ac:dyDescent="0.25">
      <c r="A78" s="7" t="s">
        <v>113</v>
      </c>
      <c r="B78" s="235" t="s">
        <v>177</v>
      </c>
      <c r="C78" s="236"/>
      <c r="D78" s="236"/>
      <c r="E78" s="237"/>
      <c r="F78" s="512">
        <v>79920</v>
      </c>
      <c r="G78" s="59"/>
      <c r="H78" s="59"/>
      <c r="I78" s="59"/>
      <c r="J78" s="60"/>
    </row>
    <row r="79" spans="1:10" ht="36" customHeight="1" x14ac:dyDescent="0.25">
      <c r="A79" s="7" t="s">
        <v>113</v>
      </c>
      <c r="B79" s="235" t="s">
        <v>178</v>
      </c>
      <c r="C79" s="236"/>
      <c r="D79" s="236"/>
      <c r="E79" s="237"/>
      <c r="F79" s="512">
        <v>95904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235" t="s">
        <v>179</v>
      </c>
      <c r="C80" s="236"/>
      <c r="D80" s="236"/>
      <c r="E80" s="237"/>
      <c r="F80" s="512">
        <v>51120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235" t="s">
        <v>180</v>
      </c>
      <c r="C81" s="236"/>
      <c r="D81" s="236"/>
      <c r="E81" s="237"/>
      <c r="F81" s="512">
        <v>84240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235" t="s">
        <v>181</v>
      </c>
      <c r="C82" s="236"/>
      <c r="D82" s="236"/>
      <c r="E82" s="237"/>
      <c r="F82" s="512">
        <v>105120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235" t="s">
        <v>182</v>
      </c>
      <c r="C83" s="236"/>
      <c r="D83" s="236"/>
      <c r="E83" s="237"/>
      <c r="F83" s="512">
        <v>4320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235" t="s">
        <v>183</v>
      </c>
      <c r="C84" s="236"/>
      <c r="D84" s="236"/>
      <c r="E84" s="237"/>
      <c r="F84" s="512">
        <v>155520</v>
      </c>
      <c r="G84" s="59"/>
      <c r="H84" s="59"/>
      <c r="I84" s="59"/>
      <c r="J84" s="60"/>
    </row>
    <row r="85" spans="1:10" ht="36" customHeight="1" thickBot="1" x14ac:dyDescent="0.3">
      <c r="A85" s="7" t="s">
        <v>113</v>
      </c>
      <c r="B85" s="513" t="s">
        <v>184</v>
      </c>
      <c r="C85" s="514"/>
      <c r="D85" s="514"/>
      <c r="E85" s="515"/>
      <c r="F85" s="158">
        <v>105120</v>
      </c>
      <c r="G85" s="122"/>
      <c r="H85" s="122"/>
      <c r="I85" s="122"/>
      <c r="J85" s="123"/>
    </row>
    <row r="86" spans="1:10" ht="36" customHeight="1" thickBot="1" x14ac:dyDescent="0.3">
      <c r="A86" s="7"/>
      <c r="B86" s="221" t="s">
        <v>185</v>
      </c>
      <c r="C86" s="222"/>
      <c r="D86" s="222"/>
      <c r="E86" s="223"/>
      <c r="F86" s="218"/>
      <c r="G86" s="219"/>
      <c r="H86" s="219"/>
      <c r="I86" s="219"/>
      <c r="J86" s="220"/>
    </row>
    <row r="87" spans="1:10" ht="22.5" customHeight="1" thickBot="1" x14ac:dyDescent="0.3">
      <c r="A87" s="7" t="s">
        <v>111</v>
      </c>
      <c r="B87" s="171" t="s">
        <v>186</v>
      </c>
      <c r="C87" s="172"/>
      <c r="D87" s="172"/>
      <c r="E87" s="172"/>
      <c r="F87" s="172"/>
      <c r="G87" s="172"/>
      <c r="H87" s="172"/>
      <c r="I87" s="172"/>
      <c r="J87" s="173"/>
    </row>
    <row r="88" spans="1:10" ht="36" customHeight="1" x14ac:dyDescent="0.25">
      <c r="A88" s="7"/>
      <c r="B88" s="34" t="s">
        <v>187</v>
      </c>
      <c r="C88" s="174"/>
      <c r="D88" s="174"/>
      <c r="E88" s="175"/>
      <c r="F88" s="80">
        <v>60</v>
      </c>
      <c r="G88" s="81"/>
      <c r="H88" s="81"/>
      <c r="I88" s="81"/>
      <c r="J88" s="82"/>
    </row>
    <row r="89" spans="1:10" ht="36" customHeight="1" x14ac:dyDescent="0.25">
      <c r="A89" s="7"/>
      <c r="B89" s="76" t="s">
        <v>188</v>
      </c>
      <c r="C89" s="77"/>
      <c r="D89" s="77"/>
      <c r="E89" s="54"/>
      <c r="F89" s="67">
        <v>60</v>
      </c>
      <c r="G89" s="68"/>
      <c r="H89" s="68"/>
      <c r="I89" s="68"/>
      <c r="J89" s="69"/>
    </row>
    <row r="90" spans="1:10" ht="36" customHeight="1" thickBot="1" x14ac:dyDescent="0.3">
      <c r="A90" s="7"/>
      <c r="B90" s="76" t="s">
        <v>189</v>
      </c>
      <c r="C90" s="77"/>
      <c r="D90" s="77"/>
      <c r="E90" s="54"/>
      <c r="F90" s="67">
        <v>120</v>
      </c>
      <c r="G90" s="68"/>
      <c r="H90" s="68"/>
      <c r="I90" s="68"/>
      <c r="J90" s="69"/>
    </row>
    <row r="91" spans="1:10" ht="36" customHeight="1" thickBot="1" x14ac:dyDescent="0.3">
      <c r="A91" s="7"/>
      <c r="B91" s="18" t="s">
        <v>190</v>
      </c>
      <c r="C91" s="19"/>
      <c r="D91" s="19"/>
      <c r="E91" s="20"/>
      <c r="F91" s="218"/>
      <c r="G91" s="219"/>
      <c r="H91" s="219"/>
      <c r="I91" s="219"/>
      <c r="J91" s="220"/>
    </row>
    <row r="92" spans="1:10" ht="36" customHeight="1" x14ac:dyDescent="0.25">
      <c r="A92" s="7" t="s">
        <v>111</v>
      </c>
      <c r="B92" s="235" t="s">
        <v>191</v>
      </c>
      <c r="C92" s="236"/>
      <c r="D92" s="236"/>
      <c r="E92" s="237"/>
      <c r="F92" s="224">
        <f>H92*1.2</f>
        <v>21254.399999999998</v>
      </c>
      <c r="G92" s="225">
        <f>H92*1.1</f>
        <v>19483.2</v>
      </c>
      <c r="H92" s="225">
        <v>17712</v>
      </c>
      <c r="I92" s="225">
        <f>H92*0.75</f>
        <v>13284</v>
      </c>
      <c r="J92" s="226">
        <f>H92*0.5</f>
        <v>8856</v>
      </c>
    </row>
    <row r="93" spans="1:10" ht="36" customHeight="1" x14ac:dyDescent="0.25">
      <c r="A93" s="7" t="s">
        <v>111</v>
      </c>
      <c r="B93" s="235" t="s">
        <v>192</v>
      </c>
      <c r="C93" s="236"/>
      <c r="D93" s="236"/>
      <c r="E93" s="237"/>
      <c r="F93" s="67">
        <v>7200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235" t="s">
        <v>193</v>
      </c>
      <c r="C94" s="236"/>
      <c r="D94" s="236"/>
      <c r="E94" s="237"/>
      <c r="F94" s="67">
        <v>26928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235" t="s">
        <v>194</v>
      </c>
      <c r="C95" s="236"/>
      <c r="D95" s="236"/>
      <c r="E95" s="237"/>
      <c r="F95" s="224">
        <f>H95*1.2</f>
        <v>30240</v>
      </c>
      <c r="G95" s="225">
        <f>H95*1.1</f>
        <v>27720.000000000004</v>
      </c>
      <c r="H95" s="225">
        <v>25200</v>
      </c>
      <c r="I95" s="225">
        <f>H95*0.75</f>
        <v>18900</v>
      </c>
      <c r="J95" s="226">
        <f>H95*0.5</f>
        <v>12600</v>
      </c>
    </row>
    <row r="96" spans="1:10" ht="36" customHeight="1" x14ac:dyDescent="0.25">
      <c r="A96" s="7" t="s">
        <v>113</v>
      </c>
      <c r="B96" s="235" t="s">
        <v>195</v>
      </c>
      <c r="C96" s="236"/>
      <c r="D96" s="236"/>
      <c r="E96" s="237"/>
      <c r="F96" s="512">
        <v>10080</v>
      </c>
      <c r="G96" s="59"/>
      <c r="H96" s="59"/>
      <c r="I96" s="59"/>
      <c r="J96" s="60"/>
    </row>
    <row r="97" spans="1:10" ht="36" customHeight="1" x14ac:dyDescent="0.25">
      <c r="A97" s="7" t="s">
        <v>113</v>
      </c>
      <c r="B97" s="235" t="s">
        <v>196</v>
      </c>
      <c r="C97" s="236"/>
      <c r="D97" s="236"/>
      <c r="E97" s="237"/>
      <c r="F97" s="512">
        <v>38160</v>
      </c>
      <c r="G97" s="59"/>
      <c r="H97" s="59"/>
      <c r="I97" s="59"/>
      <c r="J97" s="60"/>
    </row>
    <row r="98" spans="1:10" ht="36" customHeight="1" x14ac:dyDescent="0.25">
      <c r="A98" s="7"/>
      <c r="B98" s="76" t="s">
        <v>197</v>
      </c>
      <c r="C98" s="77"/>
      <c r="D98" s="77"/>
      <c r="E98" s="53"/>
      <c r="F98" s="117">
        <f>H98*1.2</f>
        <v>21600</v>
      </c>
      <c r="G98" s="117">
        <f>H98*1.1</f>
        <v>19800</v>
      </c>
      <c r="H98" s="117">
        <v>18000</v>
      </c>
      <c r="I98" s="117">
        <f>H98*0.75</f>
        <v>13500</v>
      </c>
      <c r="J98" s="117">
        <f>H98*0.5</f>
        <v>9000</v>
      </c>
    </row>
    <row r="99" spans="1:10" ht="54" customHeight="1" thickBot="1" x14ac:dyDescent="0.3">
      <c r="A99" s="7"/>
      <c r="B99" s="321" t="s">
        <v>198</v>
      </c>
      <c r="C99" s="322"/>
      <c r="D99" s="322"/>
      <c r="E99" s="323"/>
      <c r="F99" s="493"/>
      <c r="G99" s="494"/>
      <c r="H99" s="494"/>
      <c r="I99" s="494"/>
      <c r="J99" s="495"/>
    </row>
    <row r="100" spans="1:10" ht="36" customHeight="1" x14ac:dyDescent="0.25">
      <c r="A100" s="7"/>
      <c r="B100" s="78" t="s">
        <v>199</v>
      </c>
      <c r="C100" s="79"/>
      <c r="D100" s="79"/>
      <c r="E100" s="36"/>
      <c r="F100" s="80">
        <v>58500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200</v>
      </c>
      <c r="C101" s="77"/>
      <c r="D101" s="77"/>
      <c r="E101" s="54"/>
      <c r="F101" s="67">
        <v>116820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201</v>
      </c>
      <c r="C102" s="77"/>
      <c r="D102" s="77"/>
      <c r="E102" s="54"/>
      <c r="F102" s="67">
        <v>146196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202</v>
      </c>
      <c r="C103" s="77"/>
      <c r="D103" s="77"/>
      <c r="E103" s="54"/>
      <c r="F103" s="67">
        <v>2124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203</v>
      </c>
      <c r="C104" s="77"/>
      <c r="D104" s="77"/>
      <c r="E104" s="54"/>
      <c r="F104" s="67">
        <v>87840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204</v>
      </c>
      <c r="C105" s="77"/>
      <c r="D105" s="77"/>
      <c r="E105" s="54"/>
      <c r="F105" s="67">
        <v>175248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205</v>
      </c>
      <c r="C106" s="77"/>
      <c r="D106" s="77"/>
      <c r="E106" s="54"/>
      <c r="F106" s="67">
        <v>219132</v>
      </c>
      <c r="G106" s="68"/>
      <c r="H106" s="68"/>
      <c r="I106" s="68"/>
      <c r="J106" s="69"/>
    </row>
    <row r="107" spans="1:10" ht="36" customHeight="1" thickBot="1" x14ac:dyDescent="0.3">
      <c r="A107" s="7"/>
      <c r="B107" s="118" t="s">
        <v>206</v>
      </c>
      <c r="C107" s="119"/>
      <c r="D107" s="119"/>
      <c r="E107" s="120"/>
      <c r="F107" s="121">
        <v>2844</v>
      </c>
      <c r="G107" s="122"/>
      <c r="H107" s="122"/>
      <c r="I107" s="122"/>
      <c r="J107" s="123"/>
    </row>
    <row r="108" spans="1:10" ht="36" customHeight="1" x14ac:dyDescent="0.25">
      <c r="A108" s="7"/>
      <c r="B108" s="251" t="s">
        <v>186</v>
      </c>
      <c r="C108" s="252"/>
      <c r="D108" s="252"/>
      <c r="E108" s="252"/>
      <c r="F108" s="252"/>
      <c r="G108" s="252"/>
      <c r="H108" s="252"/>
      <c r="I108" s="252"/>
      <c r="J108" s="253"/>
    </row>
    <row r="109" spans="1:10" ht="36" customHeight="1" thickBot="1" x14ac:dyDescent="0.3">
      <c r="A109" s="7"/>
      <c r="B109" s="318" t="s">
        <v>207</v>
      </c>
      <c r="C109" s="318"/>
      <c r="D109" s="318"/>
      <c r="E109" s="318"/>
      <c r="F109" s="263">
        <v>90</v>
      </c>
      <c r="G109" s="263"/>
      <c r="H109" s="263"/>
      <c r="I109" s="263"/>
      <c r="J109" s="264"/>
    </row>
    <row r="110" spans="1:10" ht="24" thickBot="1" x14ac:dyDescent="0.3">
      <c r="A110" s="7"/>
      <c r="B110" s="27"/>
      <c r="C110" s="28"/>
      <c r="D110" s="28"/>
      <c r="E110" s="29"/>
      <c r="F110" s="187"/>
      <c r="G110" s="249"/>
      <c r="H110" s="249"/>
      <c r="I110" s="249"/>
      <c r="J110" s="250"/>
    </row>
    <row r="111" spans="1:10" ht="21" customHeight="1" x14ac:dyDescent="0.25">
      <c r="A111" s="7"/>
      <c r="B111" s="127"/>
      <c r="C111" s="128"/>
      <c r="D111" s="128"/>
      <c r="E111" s="128"/>
      <c r="F111" s="129"/>
      <c r="G111" s="129"/>
      <c r="H111" s="129"/>
      <c r="I111" s="129"/>
      <c r="J111" s="129"/>
    </row>
    <row r="112" spans="1:10" ht="56.25" customHeight="1" x14ac:dyDescent="0.25">
      <c r="A112" s="7"/>
      <c r="B112" s="130" t="s">
        <v>243</v>
      </c>
      <c r="C112" s="130"/>
      <c r="D112" s="130"/>
      <c r="E112" s="130"/>
      <c r="F112" s="130"/>
      <c r="G112" s="130"/>
      <c r="H112" s="130"/>
      <c r="I112" s="130"/>
      <c r="J112" s="130"/>
    </row>
    <row r="113" spans="1:10" ht="41.25" customHeight="1" x14ac:dyDescent="0.25">
      <c r="A113" s="7"/>
      <c r="B113" s="130" t="s">
        <v>209</v>
      </c>
      <c r="C113" s="130"/>
      <c r="D113" s="130"/>
      <c r="E113" s="130"/>
      <c r="F113" s="130"/>
      <c r="G113" s="130"/>
      <c r="H113" s="130"/>
      <c r="I113" s="130"/>
      <c r="J113" s="130"/>
    </row>
    <row r="114" spans="1:10" ht="21" x14ac:dyDescent="0.25">
      <c r="A114" s="7" t="s">
        <v>113</v>
      </c>
      <c r="B114" s="132" t="s">
        <v>247</v>
      </c>
      <c r="C114" s="132"/>
      <c r="D114" s="132"/>
      <c r="E114" s="132"/>
      <c r="F114" s="132"/>
      <c r="G114" s="132"/>
      <c r="H114" s="132"/>
      <c r="I114" s="132"/>
      <c r="J114" s="132"/>
    </row>
    <row r="115" spans="1:10" ht="42" customHeight="1" x14ac:dyDescent="0.25">
      <c r="A115" s="7"/>
      <c r="B115" s="134" t="s">
        <v>211</v>
      </c>
      <c r="C115" s="134"/>
      <c r="D115" s="134"/>
      <c r="E115" s="134"/>
      <c r="F115" s="134"/>
      <c r="G115" s="134"/>
      <c r="H115" s="134"/>
      <c r="I115" s="134"/>
      <c r="J115" s="134"/>
    </row>
    <row r="116" spans="1:10" ht="21" x14ac:dyDescent="0.25">
      <c r="A116" s="7"/>
    </row>
  </sheetData>
  <sheetProtection selectLockedCells="1" selectUnlockedCells="1"/>
  <mergeCells count="208">
    <mergeCell ref="B113:J113"/>
    <mergeCell ref="B114:J114"/>
    <mergeCell ref="B115:J115"/>
    <mergeCell ref="B108:J108"/>
    <mergeCell ref="B109:E109"/>
    <mergeCell ref="F109:J109"/>
    <mergeCell ref="B110:E110"/>
    <mergeCell ref="F110:J110"/>
    <mergeCell ref="B112:J112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5:E95"/>
    <mergeCell ref="B96:E96"/>
    <mergeCell ref="F96:J96"/>
    <mergeCell ref="B97:E97"/>
    <mergeCell ref="F97:J97"/>
    <mergeCell ref="B98:E98"/>
    <mergeCell ref="B91:E91"/>
    <mergeCell ref="F91:J91"/>
    <mergeCell ref="B92:E92"/>
    <mergeCell ref="B93:E93"/>
    <mergeCell ref="F93:J93"/>
    <mergeCell ref="B94:E94"/>
    <mergeCell ref="F94:J94"/>
    <mergeCell ref="B88:E88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F86:J86"/>
    <mergeCell ref="B87:J87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14184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20160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3024 до 160560</v>
      </c>
      <c r="G62" s="219"/>
      <c r="H62" s="219"/>
      <c r="I62" s="219"/>
      <c r="J62" s="220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3672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9180</v>
      </c>
      <c r="G66" s="94"/>
      <c r="H66" s="94"/>
      <c r="I66" s="94"/>
      <c r="J66" s="95"/>
    </row>
    <row r="67" spans="1:10" ht="24" customHeight="1" thickBot="1" x14ac:dyDescent="0.3">
      <c r="A67" s="7"/>
      <c r="B67" s="143"/>
      <c r="C67" s="144"/>
      <c r="D67" s="144"/>
      <c r="E67" s="145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478" t="s">
        <v>157</v>
      </c>
      <c r="C68" s="479"/>
      <c r="D68" s="479"/>
      <c r="E68" s="480"/>
      <c r="F68" s="193">
        <v>30096</v>
      </c>
      <c r="G68" s="44"/>
      <c r="H68" s="44"/>
      <c r="I68" s="44"/>
      <c r="J68" s="45"/>
    </row>
    <row r="69" spans="1:10" ht="36" customHeight="1" x14ac:dyDescent="0.25">
      <c r="A69" s="7" t="s">
        <v>111</v>
      </c>
      <c r="B69" s="235" t="s">
        <v>158</v>
      </c>
      <c r="C69" s="236"/>
      <c r="D69" s="236"/>
      <c r="E69" s="237"/>
      <c r="F69" s="257">
        <v>14184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235" t="s">
        <v>159</v>
      </c>
      <c r="C70" s="236"/>
      <c r="D70" s="236"/>
      <c r="E70" s="237"/>
      <c r="F70" s="257">
        <v>17712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235" t="s">
        <v>160</v>
      </c>
      <c r="C71" s="236"/>
      <c r="D71" s="236"/>
      <c r="E71" s="237"/>
      <c r="F71" s="257">
        <v>49680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235" t="s">
        <v>161</v>
      </c>
      <c r="C72" s="236"/>
      <c r="D72" s="236"/>
      <c r="E72" s="237"/>
      <c r="F72" s="257">
        <v>59616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235" t="s">
        <v>162</v>
      </c>
      <c r="C73" s="236"/>
      <c r="D73" s="236"/>
      <c r="E73" s="237"/>
      <c r="F73" s="257">
        <v>10620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235" t="s">
        <v>163</v>
      </c>
      <c r="C74" s="236"/>
      <c r="D74" s="236"/>
      <c r="E74" s="237"/>
      <c r="F74" s="257">
        <v>21240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235" t="s">
        <v>164</v>
      </c>
      <c r="C75" s="236"/>
      <c r="D75" s="236"/>
      <c r="E75" s="237"/>
      <c r="F75" s="257">
        <v>24840</v>
      </c>
      <c r="G75" s="257"/>
      <c r="H75" s="257"/>
      <c r="I75" s="257"/>
      <c r="J75" s="258"/>
    </row>
    <row r="76" spans="1:10" ht="36" customHeight="1" x14ac:dyDescent="0.25">
      <c r="A76" s="7"/>
      <c r="B76" s="235" t="s">
        <v>165</v>
      </c>
      <c r="C76" s="236"/>
      <c r="D76" s="236"/>
      <c r="E76" s="237"/>
      <c r="F76" s="257">
        <v>144000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235" t="s">
        <v>166</v>
      </c>
      <c r="C77" s="236"/>
      <c r="D77" s="236"/>
      <c r="E77" s="237"/>
      <c r="F77" s="257">
        <v>3024</v>
      </c>
      <c r="G77" s="257"/>
      <c r="H77" s="257"/>
      <c r="I77" s="257"/>
      <c r="J77" s="258"/>
    </row>
    <row r="78" spans="1:10" ht="36" customHeight="1" x14ac:dyDescent="0.25">
      <c r="A78" s="7"/>
      <c r="B78" s="235" t="s">
        <v>167</v>
      </c>
      <c r="C78" s="236"/>
      <c r="D78" s="236"/>
      <c r="E78" s="237"/>
      <c r="F78" s="257">
        <v>60300</v>
      </c>
      <c r="G78" s="257"/>
      <c r="H78" s="257"/>
      <c r="I78" s="257"/>
      <c r="J78" s="258"/>
    </row>
    <row r="79" spans="1:10" ht="36" customHeight="1" x14ac:dyDescent="0.25">
      <c r="B79" s="235" t="s">
        <v>168</v>
      </c>
      <c r="C79" s="236"/>
      <c r="D79" s="236"/>
      <c r="E79" s="237"/>
      <c r="F79" s="257">
        <v>50220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235" t="s">
        <v>169</v>
      </c>
      <c r="C80" s="236"/>
      <c r="D80" s="236"/>
      <c r="E80" s="237"/>
      <c r="F80" s="257">
        <v>160560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235" t="s">
        <v>170</v>
      </c>
      <c r="C81" s="236"/>
      <c r="D81" s="236"/>
      <c r="E81" s="237"/>
      <c r="F81" s="257">
        <v>21240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257">
        <v>7200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257">
        <v>120060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257">
        <v>60030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235" t="s">
        <v>174</v>
      </c>
      <c r="C85" s="236"/>
      <c r="D85" s="236"/>
      <c r="E85" s="237"/>
      <c r="F85" s="257">
        <v>42480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235" t="s">
        <v>175</v>
      </c>
      <c r="C86" s="236"/>
      <c r="D86" s="236"/>
      <c r="E86" s="237"/>
      <c r="F86" s="257">
        <v>20160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235" t="s">
        <v>176</v>
      </c>
      <c r="C87" s="236"/>
      <c r="D87" s="236"/>
      <c r="E87" s="237"/>
      <c r="F87" s="512">
        <v>25200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235" t="s">
        <v>177</v>
      </c>
      <c r="C88" s="236"/>
      <c r="D88" s="236"/>
      <c r="E88" s="237"/>
      <c r="F88" s="512">
        <v>69840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235" t="s">
        <v>178</v>
      </c>
      <c r="C89" s="236"/>
      <c r="D89" s="236"/>
      <c r="E89" s="237"/>
      <c r="F89" s="512">
        <v>83808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235" t="s">
        <v>179</v>
      </c>
      <c r="C90" s="236"/>
      <c r="D90" s="236"/>
      <c r="E90" s="237"/>
      <c r="F90" s="512">
        <v>15120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235" t="s">
        <v>180</v>
      </c>
      <c r="C91" s="236"/>
      <c r="D91" s="236"/>
      <c r="E91" s="237"/>
      <c r="F91" s="512">
        <v>30240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235" t="s">
        <v>181</v>
      </c>
      <c r="C92" s="236"/>
      <c r="D92" s="236"/>
      <c r="E92" s="237"/>
      <c r="F92" s="512">
        <v>35280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235" t="s">
        <v>182</v>
      </c>
      <c r="C93" s="236"/>
      <c r="D93" s="236"/>
      <c r="E93" s="237"/>
      <c r="F93" s="512">
        <v>4320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235" t="s">
        <v>183</v>
      </c>
      <c r="C94" s="236"/>
      <c r="D94" s="236"/>
      <c r="E94" s="237"/>
      <c r="F94" s="512">
        <v>225360</v>
      </c>
      <c r="G94" s="59"/>
      <c r="H94" s="59"/>
      <c r="I94" s="59"/>
      <c r="J94" s="60"/>
    </row>
    <row r="95" spans="1:10" ht="36" customHeight="1" thickBot="1" x14ac:dyDescent="0.3">
      <c r="A95" s="7" t="s">
        <v>113</v>
      </c>
      <c r="B95" s="513" t="s">
        <v>184</v>
      </c>
      <c r="C95" s="514"/>
      <c r="D95" s="514"/>
      <c r="E95" s="515"/>
      <c r="F95" s="158">
        <v>30240</v>
      </c>
      <c r="G95" s="122"/>
      <c r="H95" s="122"/>
      <c r="I95" s="122"/>
      <c r="J95" s="123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235" t="s">
        <v>191</v>
      </c>
      <c r="C102" s="236"/>
      <c r="D102" s="236"/>
      <c r="E102" s="237"/>
      <c r="F102" s="224">
        <f>H102*1.2</f>
        <v>50976</v>
      </c>
      <c r="G102" s="225">
        <f>H102*1.1</f>
        <v>46728.000000000007</v>
      </c>
      <c r="H102" s="225">
        <v>42480</v>
      </c>
      <c r="I102" s="225">
        <f>H102*0.75</f>
        <v>31860</v>
      </c>
      <c r="J102" s="226">
        <f>H102*0.5</f>
        <v>21240</v>
      </c>
    </row>
    <row r="103" spans="1:10" ht="36" customHeight="1" x14ac:dyDescent="0.25">
      <c r="A103" s="7" t="s">
        <v>111</v>
      </c>
      <c r="B103" s="235" t="s">
        <v>192</v>
      </c>
      <c r="C103" s="236"/>
      <c r="D103" s="236"/>
      <c r="E103" s="237"/>
      <c r="F103" s="67">
        <v>10620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235" t="s">
        <v>193</v>
      </c>
      <c r="C104" s="236"/>
      <c r="D104" s="236"/>
      <c r="E104" s="237"/>
      <c r="F104" s="67">
        <v>10620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235" t="s">
        <v>194</v>
      </c>
      <c r="C105" s="236"/>
      <c r="D105" s="236"/>
      <c r="E105" s="237"/>
      <c r="F105" s="224">
        <f>H105*1.2</f>
        <v>71712</v>
      </c>
      <c r="G105" s="225">
        <f>H105*1.1</f>
        <v>65736</v>
      </c>
      <c r="H105" s="225">
        <v>59760</v>
      </c>
      <c r="I105" s="225">
        <f>H105*0.75</f>
        <v>44820</v>
      </c>
      <c r="J105" s="226">
        <f>H105*0.5</f>
        <v>29880</v>
      </c>
    </row>
    <row r="106" spans="1:10" ht="36" customHeight="1" x14ac:dyDescent="0.25">
      <c r="A106" s="7" t="s">
        <v>113</v>
      </c>
      <c r="B106" s="235" t="s">
        <v>195</v>
      </c>
      <c r="C106" s="236"/>
      <c r="D106" s="236"/>
      <c r="E106" s="237"/>
      <c r="F106" s="512">
        <v>15120</v>
      </c>
      <c r="G106" s="59"/>
      <c r="H106" s="59"/>
      <c r="I106" s="59"/>
      <c r="J106" s="60"/>
    </row>
    <row r="107" spans="1:10" ht="36" customHeight="1" x14ac:dyDescent="0.25">
      <c r="A107" s="7" t="s">
        <v>113</v>
      </c>
      <c r="B107" s="235" t="s">
        <v>196</v>
      </c>
      <c r="C107" s="236"/>
      <c r="D107" s="236"/>
      <c r="E107" s="237"/>
      <c r="F107" s="512">
        <v>15120</v>
      </c>
      <c r="G107" s="59"/>
      <c r="H107" s="59"/>
      <c r="I107" s="59"/>
      <c r="J107" s="60"/>
    </row>
    <row r="108" spans="1:10" ht="36" customHeight="1" x14ac:dyDescent="0.25">
      <c r="A108" s="7"/>
      <c r="B108" s="76" t="s">
        <v>197</v>
      </c>
      <c r="C108" s="77"/>
      <c r="D108" s="77"/>
      <c r="E108" s="53"/>
      <c r="F108" s="117">
        <f>H108*1.2</f>
        <v>21600</v>
      </c>
      <c r="G108" s="117">
        <f>H108*1.1</f>
        <v>19800</v>
      </c>
      <c r="H108" s="117">
        <v>18000</v>
      </c>
      <c r="I108" s="117">
        <f>H108*0.75</f>
        <v>13500</v>
      </c>
      <c r="J108" s="117">
        <f>H108*0.5</f>
        <v>9000</v>
      </c>
    </row>
    <row r="109" spans="1:10" ht="54" customHeight="1" thickBot="1" x14ac:dyDescent="0.3">
      <c r="A109" s="7"/>
      <c r="B109" s="321" t="s">
        <v>198</v>
      </c>
      <c r="C109" s="322"/>
      <c r="D109" s="322"/>
      <c r="E109" s="323"/>
      <c r="F109" s="493"/>
      <c r="G109" s="494"/>
      <c r="H109" s="494"/>
      <c r="I109" s="494"/>
      <c r="J109" s="495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70452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140904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176292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2484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105840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211320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264096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3564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customHeight="1" thickBot="1" x14ac:dyDescent="0.3">
      <c r="A120" s="7"/>
      <c r="B120" s="27"/>
      <c r="C120" s="28"/>
      <c r="D120" s="28"/>
      <c r="E120" s="29"/>
      <c r="F120" s="187"/>
      <c r="G120" s="249"/>
      <c r="H120" s="249"/>
      <c r="I120" s="249"/>
      <c r="J120" s="250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3:J123"/>
    <mergeCell ref="B124:J124"/>
    <mergeCell ref="B125:J125"/>
    <mergeCell ref="B118:J118"/>
    <mergeCell ref="B119:E119"/>
    <mergeCell ref="F119:J119"/>
    <mergeCell ref="B120:E120"/>
    <mergeCell ref="F120:J120"/>
    <mergeCell ref="B122:J122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8:E108"/>
    <mergeCell ref="B109:E109"/>
    <mergeCell ref="F109:J109"/>
    <mergeCell ref="B110:E110"/>
    <mergeCell ref="F110:J110"/>
    <mergeCell ref="B111:E111"/>
    <mergeCell ref="F111:J111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50" zoomScaleNormal="60" zoomScaleSheetLayoutView="50" workbookViewId="0">
      <pane ySplit="4" topLeftCell="A5" activePane="bottomLeft" state="frozen"/>
      <selection activeCell="B11" sqref="B11:E11"/>
      <selection pane="bottomLeft" sqref="A1:A1048576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6" customWidth="1"/>
    <col min="3" max="5" width="30.7109375" style="9" customWidth="1"/>
    <col min="6" max="10" width="24.7109375" style="137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52"/>
      <c r="G10" s="152"/>
      <c r="H10" s="152"/>
      <c r="I10" s="152"/>
      <c r="J10" s="153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6"/>
      <c r="G13" s="147"/>
      <c r="H13" s="147"/>
      <c r="I13" s="147"/>
      <c r="J13" s="148"/>
    </row>
    <row r="14" spans="1:10" ht="36" customHeight="1" x14ac:dyDescent="0.25">
      <c r="A14" s="7" t="s">
        <v>111</v>
      </c>
      <c r="B14" s="30" t="s">
        <v>117</v>
      </c>
      <c r="C14" s="176"/>
      <c r="D14" s="176"/>
      <c r="E14" s="177"/>
      <c r="F14" s="149">
        <v>8510.4</v>
      </c>
      <c r="G14" s="150"/>
      <c r="H14" s="150"/>
      <c r="I14" s="150"/>
      <c r="J14" s="151"/>
    </row>
    <row r="15" spans="1:10" ht="36" customHeight="1" thickBot="1" x14ac:dyDescent="0.3">
      <c r="A15" s="7" t="s">
        <v>113</v>
      </c>
      <c r="B15" s="215" t="s">
        <v>118</v>
      </c>
      <c r="C15" s="216"/>
      <c r="D15" s="216"/>
      <c r="E15" s="217"/>
      <c r="F15" s="121">
        <v>12240</v>
      </c>
      <c r="G15" s="122"/>
      <c r="H15" s="122"/>
      <c r="I15" s="122"/>
      <c r="J15" s="123"/>
    </row>
    <row r="16" spans="1:10" ht="24" customHeight="1" thickBot="1" x14ac:dyDescent="0.3">
      <c r="A16" s="7"/>
      <c r="B16" s="27"/>
      <c r="C16" s="28"/>
      <c r="D16" s="28"/>
      <c r="E16" s="29"/>
      <c r="F16" s="162"/>
      <c r="G16" s="163"/>
      <c r="H16" s="163"/>
      <c r="I16" s="163"/>
      <c r="J16" s="16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241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242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212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54" customHeight="1" thickBot="1" x14ac:dyDescent="0.3">
      <c r="A62" s="7"/>
      <c r="B62" s="203" t="s">
        <v>213</v>
      </c>
      <c r="C62" s="204"/>
      <c r="D62" s="204"/>
      <c r="E62" s="205"/>
      <c r="F62" s="218" t="str">
        <f>"Цена от "&amp;MIN(F64,F68:J69,H102,F70:J81)&amp;" до "&amp;MAX(F64,F68:J69,H102,F70:J81)</f>
        <v>Цена от 4284 до 72864</v>
      </c>
      <c r="G62" s="219"/>
      <c r="H62" s="219"/>
      <c r="I62" s="219"/>
      <c r="J62" s="220"/>
    </row>
    <row r="63" spans="1:10" ht="24" customHeight="1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/>
      <c r="B64" s="76" t="s">
        <v>154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/>
      <c r="B65" s="84" t="s">
        <v>155</v>
      </c>
      <c r="C65" s="85"/>
      <c r="D65" s="85"/>
      <c r="E65" s="86"/>
      <c r="F65" s="93">
        <v>2592</v>
      </c>
      <c r="G65" s="94"/>
      <c r="H65" s="94"/>
      <c r="I65" s="94"/>
      <c r="J65" s="95"/>
    </row>
    <row r="66" spans="1:10" ht="36" customHeight="1" thickBot="1" x14ac:dyDescent="0.3">
      <c r="A66" s="7"/>
      <c r="B66" s="84" t="s">
        <v>156</v>
      </c>
      <c r="C66" s="85"/>
      <c r="D66" s="85"/>
      <c r="E66" s="86"/>
      <c r="F66" s="93">
        <v>6480</v>
      </c>
      <c r="G66" s="94"/>
      <c r="H66" s="94"/>
      <c r="I66" s="94"/>
      <c r="J66" s="95"/>
    </row>
    <row r="67" spans="1:10" ht="24" customHeight="1" thickBot="1" x14ac:dyDescent="0.3">
      <c r="A67" s="7"/>
      <c r="B67" s="27"/>
      <c r="C67" s="38"/>
      <c r="D67" s="38"/>
      <c r="E67" s="39"/>
      <c r="F67" s="40"/>
      <c r="G67" s="41"/>
      <c r="H67" s="41"/>
      <c r="I67" s="41"/>
      <c r="J67" s="42"/>
    </row>
    <row r="68" spans="1:10" ht="36" customHeight="1" x14ac:dyDescent="0.25">
      <c r="A68" s="7" t="s">
        <v>111</v>
      </c>
      <c r="B68" s="78" t="s">
        <v>157</v>
      </c>
      <c r="C68" s="79"/>
      <c r="D68" s="79"/>
      <c r="E68" s="36"/>
      <c r="F68" s="80">
        <v>32688</v>
      </c>
      <c r="G68" s="81"/>
      <c r="H68" s="81"/>
      <c r="I68" s="81"/>
      <c r="J68" s="82"/>
    </row>
    <row r="69" spans="1:10" ht="36" customHeight="1" x14ac:dyDescent="0.25">
      <c r="A69" s="7" t="s">
        <v>111</v>
      </c>
      <c r="B69" s="76" t="s">
        <v>158</v>
      </c>
      <c r="C69" s="77"/>
      <c r="D69" s="77"/>
      <c r="E69" s="54"/>
      <c r="F69" s="195">
        <v>28728</v>
      </c>
      <c r="G69" s="257"/>
      <c r="H69" s="257"/>
      <c r="I69" s="257"/>
      <c r="J69" s="258"/>
    </row>
    <row r="70" spans="1:10" ht="36" customHeight="1" x14ac:dyDescent="0.25">
      <c r="A70" s="7" t="s">
        <v>111</v>
      </c>
      <c r="B70" s="76" t="s">
        <v>159</v>
      </c>
      <c r="C70" s="77"/>
      <c r="D70" s="77"/>
      <c r="E70" s="54"/>
      <c r="F70" s="195">
        <v>23796</v>
      </c>
      <c r="G70" s="257"/>
      <c r="H70" s="257"/>
      <c r="I70" s="257"/>
      <c r="J70" s="258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95">
        <v>60732</v>
      </c>
      <c r="G71" s="257"/>
      <c r="H71" s="257"/>
      <c r="I71" s="257"/>
      <c r="J71" s="25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95">
        <v>72864</v>
      </c>
      <c r="G72" s="257"/>
      <c r="H72" s="257"/>
      <c r="I72" s="257"/>
      <c r="J72" s="25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95">
        <v>14472</v>
      </c>
      <c r="G73" s="257"/>
      <c r="H73" s="257"/>
      <c r="I73" s="257"/>
      <c r="J73" s="25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95">
        <v>14472</v>
      </c>
      <c r="G74" s="257"/>
      <c r="H74" s="257"/>
      <c r="I74" s="257"/>
      <c r="J74" s="258"/>
    </row>
    <row r="75" spans="1:10" ht="36" customHeight="1" x14ac:dyDescent="0.25">
      <c r="A75" s="7" t="s">
        <v>111</v>
      </c>
      <c r="B75" s="52" t="s">
        <v>164</v>
      </c>
      <c r="C75" s="96"/>
      <c r="D75" s="96"/>
      <c r="E75" s="97"/>
      <c r="F75" s="195">
        <v>21600</v>
      </c>
      <c r="G75" s="257"/>
      <c r="H75" s="257"/>
      <c r="I75" s="257"/>
      <c r="J75" s="258"/>
    </row>
    <row r="76" spans="1:10" ht="36" customHeight="1" x14ac:dyDescent="0.25">
      <c r="A76" s="7"/>
      <c r="B76" s="78" t="s">
        <v>165</v>
      </c>
      <c r="C76" s="79"/>
      <c r="D76" s="79"/>
      <c r="E76" s="36"/>
      <c r="F76" s="195">
        <v>25920</v>
      </c>
      <c r="G76" s="257"/>
      <c r="H76" s="257"/>
      <c r="I76" s="257"/>
      <c r="J76" s="258"/>
    </row>
    <row r="77" spans="1:10" ht="36" customHeight="1" x14ac:dyDescent="0.25">
      <c r="A77" s="7" t="s">
        <v>111</v>
      </c>
      <c r="B77" s="78" t="s">
        <v>166</v>
      </c>
      <c r="C77" s="79"/>
      <c r="D77" s="79"/>
      <c r="E77" s="36"/>
      <c r="F77" s="195">
        <v>4284</v>
      </c>
      <c r="G77" s="257"/>
      <c r="H77" s="257"/>
      <c r="I77" s="257"/>
      <c r="J77" s="258"/>
    </row>
    <row r="78" spans="1:10" ht="36" customHeight="1" x14ac:dyDescent="0.25">
      <c r="A78" s="7"/>
      <c r="B78" s="52" t="s">
        <v>167</v>
      </c>
      <c r="C78" s="96"/>
      <c r="D78" s="96"/>
      <c r="E78" s="97"/>
      <c r="F78" s="195">
        <v>15264</v>
      </c>
      <c r="G78" s="257"/>
      <c r="H78" s="257"/>
      <c r="I78" s="257"/>
      <c r="J78" s="258"/>
    </row>
    <row r="79" spans="1:10" ht="36" customHeight="1" x14ac:dyDescent="0.25">
      <c r="B79" s="52" t="s">
        <v>168</v>
      </c>
      <c r="C79" s="96"/>
      <c r="D79" s="96"/>
      <c r="E79" s="97"/>
      <c r="F79" s="195">
        <v>11052</v>
      </c>
      <c r="G79" s="257"/>
      <c r="H79" s="257"/>
      <c r="I79" s="257"/>
      <c r="J79" s="258"/>
    </row>
    <row r="80" spans="1:10" ht="36" customHeight="1" x14ac:dyDescent="0.25">
      <c r="A80" s="7" t="s">
        <v>111</v>
      </c>
      <c r="B80" s="76" t="s">
        <v>169</v>
      </c>
      <c r="C80" s="77"/>
      <c r="D80" s="77"/>
      <c r="E80" s="54"/>
      <c r="F80" s="195">
        <v>66240</v>
      </c>
      <c r="G80" s="257"/>
      <c r="H80" s="257"/>
      <c r="I80" s="257"/>
      <c r="J80" s="258"/>
    </row>
    <row r="81" spans="1:10" ht="36" customHeight="1" x14ac:dyDescent="0.25">
      <c r="A81" s="7" t="s">
        <v>111</v>
      </c>
      <c r="B81" s="52" t="s">
        <v>170</v>
      </c>
      <c r="C81" s="96"/>
      <c r="D81" s="96"/>
      <c r="E81" s="97"/>
      <c r="F81" s="195">
        <v>14472</v>
      </c>
      <c r="G81" s="257"/>
      <c r="H81" s="257"/>
      <c r="I81" s="257"/>
      <c r="J81" s="258"/>
    </row>
    <row r="82" spans="1:10" ht="37.5" customHeight="1" x14ac:dyDescent="0.25">
      <c r="A82" s="7"/>
      <c r="B82" s="76" t="s">
        <v>171</v>
      </c>
      <c r="C82" s="77"/>
      <c r="D82" s="77"/>
      <c r="E82" s="54"/>
      <c r="F82" s="195">
        <v>7632</v>
      </c>
      <c r="G82" s="257"/>
      <c r="H82" s="257"/>
      <c r="I82" s="257"/>
      <c r="J82" s="258"/>
    </row>
    <row r="83" spans="1:10" ht="36" customHeight="1" x14ac:dyDescent="0.25">
      <c r="A83" s="7"/>
      <c r="B83" s="76" t="s">
        <v>172</v>
      </c>
      <c r="C83" s="77"/>
      <c r="D83" s="77"/>
      <c r="E83" s="54"/>
      <c r="F83" s="195">
        <v>32508</v>
      </c>
      <c r="G83" s="257"/>
      <c r="H83" s="257"/>
      <c r="I83" s="257"/>
      <c r="J83" s="258"/>
    </row>
    <row r="84" spans="1:10" ht="36" customHeight="1" x14ac:dyDescent="0.25">
      <c r="A84" s="7"/>
      <c r="B84" s="76" t="s">
        <v>173</v>
      </c>
      <c r="C84" s="77"/>
      <c r="D84" s="77"/>
      <c r="E84" s="53"/>
      <c r="F84" s="195">
        <v>39636</v>
      </c>
      <c r="G84" s="257"/>
      <c r="H84" s="257"/>
      <c r="I84" s="257"/>
      <c r="J84" s="258"/>
    </row>
    <row r="85" spans="1:10" ht="36" customHeight="1" x14ac:dyDescent="0.25">
      <c r="A85" s="7" t="s">
        <v>113</v>
      </c>
      <c r="B85" s="76" t="s">
        <v>174</v>
      </c>
      <c r="C85" s="77"/>
      <c r="D85" s="77"/>
      <c r="E85" s="54"/>
      <c r="F85" s="195">
        <v>46080</v>
      </c>
      <c r="G85" s="257"/>
      <c r="H85" s="257"/>
      <c r="I85" s="257"/>
      <c r="J85" s="258"/>
    </row>
    <row r="86" spans="1:10" ht="36" customHeight="1" x14ac:dyDescent="0.25">
      <c r="A86" s="7" t="s">
        <v>113</v>
      </c>
      <c r="B86" s="76" t="s">
        <v>175</v>
      </c>
      <c r="C86" s="77"/>
      <c r="D86" s="77"/>
      <c r="E86" s="54"/>
      <c r="F86" s="195">
        <v>40320</v>
      </c>
      <c r="G86" s="257"/>
      <c r="H86" s="257"/>
      <c r="I86" s="257"/>
      <c r="J86" s="25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95">
        <v>33840</v>
      </c>
      <c r="G87" s="257"/>
      <c r="H87" s="257"/>
      <c r="I87" s="257"/>
      <c r="J87" s="25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95">
        <v>85680</v>
      </c>
      <c r="G88" s="257"/>
      <c r="H88" s="257"/>
      <c r="I88" s="257"/>
      <c r="J88" s="25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95">
        <v>102816</v>
      </c>
      <c r="G89" s="257"/>
      <c r="H89" s="257"/>
      <c r="I89" s="257"/>
      <c r="J89" s="25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95">
        <v>20880</v>
      </c>
      <c r="G90" s="257"/>
      <c r="H90" s="257"/>
      <c r="I90" s="257"/>
      <c r="J90" s="25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95">
        <v>20880</v>
      </c>
      <c r="G91" s="257"/>
      <c r="H91" s="257"/>
      <c r="I91" s="257"/>
      <c r="J91" s="25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95">
        <v>30240</v>
      </c>
      <c r="G92" s="257"/>
      <c r="H92" s="257"/>
      <c r="I92" s="257"/>
      <c r="J92" s="25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95">
        <v>6480</v>
      </c>
      <c r="G93" s="257"/>
      <c r="H93" s="257"/>
      <c r="I93" s="257"/>
      <c r="J93" s="25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95">
        <v>92880</v>
      </c>
      <c r="G94" s="257"/>
      <c r="H94" s="257"/>
      <c r="I94" s="257"/>
      <c r="J94" s="258"/>
    </row>
    <row r="95" spans="1:10" ht="36" customHeight="1" thickBot="1" x14ac:dyDescent="0.3">
      <c r="A95" s="7" t="s">
        <v>113</v>
      </c>
      <c r="B95" s="76" t="s">
        <v>184</v>
      </c>
      <c r="C95" s="77"/>
      <c r="D95" s="77"/>
      <c r="E95" s="54"/>
      <c r="F95" s="195">
        <v>20880</v>
      </c>
      <c r="G95" s="257"/>
      <c r="H95" s="257"/>
      <c r="I95" s="257"/>
      <c r="J95" s="258"/>
    </row>
    <row r="96" spans="1:10" ht="36" customHeight="1" thickBot="1" x14ac:dyDescent="0.3">
      <c r="A96" s="7"/>
      <c r="B96" s="221" t="s">
        <v>185</v>
      </c>
      <c r="C96" s="222"/>
      <c r="D96" s="222"/>
      <c r="E96" s="223"/>
      <c r="F96" s="218"/>
      <c r="G96" s="219"/>
      <c r="H96" s="219"/>
      <c r="I96" s="219"/>
      <c r="J96" s="220"/>
    </row>
    <row r="97" spans="1:10" ht="22.5" customHeight="1" thickBot="1" x14ac:dyDescent="0.3">
      <c r="A97" s="7" t="s">
        <v>111</v>
      </c>
      <c r="B97" s="171" t="s">
        <v>186</v>
      </c>
      <c r="C97" s="172"/>
      <c r="D97" s="172"/>
      <c r="E97" s="172"/>
      <c r="F97" s="172"/>
      <c r="G97" s="172"/>
      <c r="H97" s="172"/>
      <c r="I97" s="172"/>
      <c r="J97" s="173"/>
    </row>
    <row r="98" spans="1:10" ht="36" customHeight="1" x14ac:dyDescent="0.25">
      <c r="A98" s="7"/>
      <c r="B98" s="34" t="s">
        <v>187</v>
      </c>
      <c r="C98" s="174"/>
      <c r="D98" s="174"/>
      <c r="E98" s="175"/>
      <c r="F98" s="80">
        <v>60</v>
      </c>
      <c r="G98" s="81"/>
      <c r="H98" s="81"/>
      <c r="I98" s="81"/>
      <c r="J98" s="82"/>
    </row>
    <row r="99" spans="1:10" ht="36" customHeight="1" x14ac:dyDescent="0.25">
      <c r="A99" s="7"/>
      <c r="B99" s="76" t="s">
        <v>188</v>
      </c>
      <c r="C99" s="77"/>
      <c r="D99" s="77"/>
      <c r="E99" s="54"/>
      <c r="F99" s="67">
        <v>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189</v>
      </c>
      <c r="C100" s="77"/>
      <c r="D100" s="77"/>
      <c r="E100" s="54"/>
      <c r="F100" s="67">
        <v>120</v>
      </c>
      <c r="G100" s="68"/>
      <c r="H100" s="68"/>
      <c r="I100" s="68"/>
      <c r="J100" s="69"/>
    </row>
    <row r="101" spans="1:10" ht="36" customHeight="1" thickBot="1" x14ac:dyDescent="0.3">
      <c r="A101" s="7"/>
      <c r="B101" s="18" t="s">
        <v>190</v>
      </c>
      <c r="C101" s="19"/>
      <c r="D101" s="19"/>
      <c r="E101" s="20"/>
      <c r="F101" s="218"/>
      <c r="G101" s="219"/>
      <c r="H101" s="219"/>
      <c r="I101" s="219"/>
      <c r="J101" s="220"/>
    </row>
    <row r="102" spans="1:10" ht="36" customHeight="1" x14ac:dyDescent="0.25">
      <c r="A102" s="7" t="s">
        <v>111</v>
      </c>
      <c r="B102" s="76" t="s">
        <v>191</v>
      </c>
      <c r="C102" s="77"/>
      <c r="D102" s="77"/>
      <c r="E102" s="54"/>
      <c r="F102" s="224">
        <f>H102*1.2</f>
        <v>18619.2</v>
      </c>
      <c r="G102" s="225">
        <f>H102*1.1</f>
        <v>17067.600000000002</v>
      </c>
      <c r="H102" s="225">
        <v>15516</v>
      </c>
      <c r="I102" s="225">
        <f>H102*0.75</f>
        <v>11637</v>
      </c>
      <c r="J102" s="226">
        <f>H102*0.5</f>
        <v>7758</v>
      </c>
    </row>
    <row r="103" spans="1:10" ht="36" customHeight="1" x14ac:dyDescent="0.25">
      <c r="A103" s="7" t="s">
        <v>111</v>
      </c>
      <c r="B103" s="76" t="s">
        <v>192</v>
      </c>
      <c r="C103" s="77"/>
      <c r="D103" s="77"/>
      <c r="E103" s="54"/>
      <c r="F103" s="67">
        <v>8496</v>
      </c>
      <c r="G103" s="68"/>
      <c r="H103" s="68"/>
      <c r="I103" s="68"/>
      <c r="J103" s="69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67">
        <v>8334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194</v>
      </c>
      <c r="C105" s="77"/>
      <c r="D105" s="77"/>
      <c r="E105" s="54"/>
      <c r="F105" s="224">
        <f>H105*1.2</f>
        <v>26784</v>
      </c>
      <c r="G105" s="225">
        <f>H105*1.1</f>
        <v>24552.000000000004</v>
      </c>
      <c r="H105" s="225">
        <v>22320</v>
      </c>
      <c r="I105" s="225">
        <f>H105*0.75</f>
        <v>16740</v>
      </c>
      <c r="J105" s="226">
        <f>H105*0.5</f>
        <v>11160</v>
      </c>
    </row>
    <row r="106" spans="1:10" ht="36" customHeight="1" x14ac:dyDescent="0.25">
      <c r="A106" s="7" t="s">
        <v>113</v>
      </c>
      <c r="B106" s="76" t="s">
        <v>195</v>
      </c>
      <c r="C106" s="77"/>
      <c r="D106" s="77"/>
      <c r="E106" s="54"/>
      <c r="F106" s="67">
        <v>12240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67">
        <v>12240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197</v>
      </c>
      <c r="C108" s="77"/>
      <c r="D108" s="77"/>
      <c r="E108" s="54"/>
      <c r="F108" s="195">
        <v>15516</v>
      </c>
      <c r="G108" s="257"/>
      <c r="H108" s="257"/>
      <c r="I108" s="257"/>
      <c r="J108" s="258"/>
    </row>
    <row r="109" spans="1:10" ht="54" customHeight="1" thickBot="1" x14ac:dyDescent="0.3">
      <c r="A109" s="7"/>
      <c r="B109" s="18" t="s">
        <v>198</v>
      </c>
      <c r="C109" s="19"/>
      <c r="D109" s="19"/>
      <c r="E109" s="20"/>
      <c r="F109" s="110"/>
      <c r="G109" s="111"/>
      <c r="H109" s="111"/>
      <c r="I109" s="111"/>
      <c r="J109" s="112"/>
    </row>
    <row r="110" spans="1:10" ht="36" customHeight="1" x14ac:dyDescent="0.25">
      <c r="A110" s="7"/>
      <c r="B110" s="78" t="s">
        <v>199</v>
      </c>
      <c r="C110" s="79"/>
      <c r="D110" s="79"/>
      <c r="E110" s="36"/>
      <c r="F110" s="80">
        <v>20808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200</v>
      </c>
      <c r="C111" s="77"/>
      <c r="D111" s="77"/>
      <c r="E111" s="54"/>
      <c r="F111" s="67">
        <v>42084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201</v>
      </c>
      <c r="C112" s="77"/>
      <c r="D112" s="77"/>
      <c r="E112" s="54"/>
      <c r="F112" s="67">
        <v>52704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202</v>
      </c>
      <c r="C113" s="77"/>
      <c r="D113" s="77"/>
      <c r="E113" s="54"/>
      <c r="F113" s="67">
        <v>432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203</v>
      </c>
      <c r="C114" s="77"/>
      <c r="D114" s="77"/>
      <c r="E114" s="54"/>
      <c r="F114" s="67">
        <v>31896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204</v>
      </c>
      <c r="C115" s="77"/>
      <c r="D115" s="77"/>
      <c r="E115" s="54"/>
      <c r="F115" s="67">
        <v>63288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205</v>
      </c>
      <c r="C116" s="77"/>
      <c r="D116" s="77"/>
      <c r="E116" s="54"/>
      <c r="F116" s="67">
        <v>79020</v>
      </c>
      <c r="G116" s="68"/>
      <c r="H116" s="68"/>
      <c r="I116" s="68"/>
      <c r="J116" s="69"/>
    </row>
    <row r="117" spans="1:10" ht="36" customHeight="1" thickBot="1" x14ac:dyDescent="0.3">
      <c r="A117" s="7"/>
      <c r="B117" s="118" t="s">
        <v>206</v>
      </c>
      <c r="C117" s="119"/>
      <c r="D117" s="119"/>
      <c r="E117" s="120"/>
      <c r="F117" s="121">
        <v>1296</v>
      </c>
      <c r="G117" s="122"/>
      <c r="H117" s="122"/>
      <c r="I117" s="122"/>
      <c r="J117" s="123"/>
    </row>
    <row r="118" spans="1:10" ht="36" customHeight="1" x14ac:dyDescent="0.25">
      <c r="A118" s="7"/>
      <c r="B118" s="251" t="s">
        <v>186</v>
      </c>
      <c r="C118" s="252"/>
      <c r="D118" s="252"/>
      <c r="E118" s="252"/>
      <c r="F118" s="252"/>
      <c r="G118" s="252"/>
      <c r="H118" s="252"/>
      <c r="I118" s="252"/>
      <c r="J118" s="253"/>
    </row>
    <row r="119" spans="1:10" ht="36" customHeight="1" thickBot="1" x14ac:dyDescent="0.3">
      <c r="A119" s="7"/>
      <c r="B119" s="318" t="s">
        <v>207</v>
      </c>
      <c r="C119" s="318"/>
      <c r="D119" s="318"/>
      <c r="E119" s="318"/>
      <c r="F119" s="263">
        <v>90</v>
      </c>
      <c r="G119" s="263"/>
      <c r="H119" s="263"/>
      <c r="I119" s="263"/>
      <c r="J119" s="264"/>
    </row>
    <row r="120" spans="1:10" ht="24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21" customHeight="1" x14ac:dyDescent="0.25">
      <c r="A121" s="7"/>
      <c r="B121" s="127"/>
      <c r="C121" s="128"/>
      <c r="D121" s="128"/>
      <c r="E121" s="128"/>
      <c r="F121" s="129"/>
      <c r="G121" s="129"/>
      <c r="H121" s="129"/>
      <c r="I121" s="129"/>
      <c r="J121" s="129"/>
    </row>
    <row r="122" spans="1:10" ht="56.25" customHeight="1" x14ac:dyDescent="0.25">
      <c r="A122" s="7"/>
      <c r="B122" s="130" t="s">
        <v>243</v>
      </c>
      <c r="C122" s="130"/>
      <c r="D122" s="130"/>
      <c r="E122" s="130"/>
      <c r="F122" s="130"/>
      <c r="G122" s="130"/>
      <c r="H122" s="130"/>
      <c r="I122" s="130"/>
      <c r="J122" s="130"/>
    </row>
    <row r="123" spans="1:10" ht="41.25" customHeight="1" x14ac:dyDescent="0.25">
      <c r="A123" s="7"/>
      <c r="B123" s="130" t="s">
        <v>209</v>
      </c>
      <c r="C123" s="130"/>
      <c r="D123" s="130"/>
      <c r="E123" s="130"/>
      <c r="F123" s="130"/>
      <c r="G123" s="130"/>
      <c r="H123" s="130"/>
      <c r="I123" s="130"/>
      <c r="J123" s="130"/>
    </row>
    <row r="124" spans="1:10" ht="21" x14ac:dyDescent="0.25">
      <c r="A124" s="7" t="s">
        <v>113</v>
      </c>
      <c r="B124" s="132" t="s">
        <v>247</v>
      </c>
      <c r="C124" s="132"/>
      <c r="D124" s="132"/>
      <c r="E124" s="132"/>
      <c r="F124" s="132"/>
      <c r="G124" s="132"/>
      <c r="H124" s="132"/>
      <c r="I124" s="132"/>
      <c r="J124" s="132"/>
    </row>
    <row r="125" spans="1:10" ht="42" customHeight="1" x14ac:dyDescent="0.25">
      <c r="A125" s="7"/>
      <c r="B125" s="134" t="s">
        <v>211</v>
      </c>
      <c r="C125" s="134"/>
      <c r="D125" s="134"/>
      <c r="E125" s="134"/>
      <c r="F125" s="134"/>
      <c r="G125" s="134"/>
      <c r="H125" s="134"/>
      <c r="I125" s="134"/>
      <c r="J125" s="134"/>
    </row>
    <row r="126" spans="1:10" ht="21" x14ac:dyDescent="0.25">
      <c r="A126" s="7"/>
    </row>
  </sheetData>
  <sheetProtection selectLockedCells="1" selectUnlockedCells="1"/>
  <mergeCells count="229">
    <mergeCell ref="B122:J122"/>
    <mergeCell ref="B123:J123"/>
    <mergeCell ref="B124:J124"/>
    <mergeCell ref="B125:J125"/>
    <mergeCell ref="B117:E117"/>
    <mergeCell ref="F117:J117"/>
    <mergeCell ref="B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E105"/>
    <mergeCell ref="B106:E106"/>
    <mergeCell ref="F106:J106"/>
    <mergeCell ref="B107:E107"/>
    <mergeCell ref="F107:J107"/>
    <mergeCell ref="B100:E100"/>
    <mergeCell ref="F100:J100"/>
    <mergeCell ref="B101:E101"/>
    <mergeCell ref="F101:J101"/>
    <mergeCell ref="B102:E102"/>
    <mergeCell ref="B103:E103"/>
    <mergeCell ref="F103:J103"/>
    <mergeCell ref="F96:J96"/>
    <mergeCell ref="B97:J97"/>
    <mergeCell ref="B98:E98"/>
    <mergeCell ref="F98:J98"/>
    <mergeCell ref="B99:E99"/>
    <mergeCell ref="F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9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N223" sqref="N223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6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01.05.2021 года (начало размещения - с 01.06.2021).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34"/>
      <c r="B6" s="319" t="s">
        <v>248</v>
      </c>
      <c r="C6" s="320"/>
      <c r="D6" s="320"/>
      <c r="E6" s="320"/>
      <c r="F6" s="320"/>
      <c r="G6" s="320"/>
      <c r="H6" s="320"/>
      <c r="I6" s="320"/>
      <c r="J6" s="320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375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376</v>
      </c>
      <c r="C10" s="35"/>
      <c r="D10" s="35"/>
      <c r="E10" s="36"/>
      <c r="F10" s="535">
        <f>H10*1.2</f>
        <v>802656</v>
      </c>
      <c r="G10" s="535">
        <f>H10*1.1</f>
        <v>735768.00000000012</v>
      </c>
      <c r="H10" s="535">
        <v>668880</v>
      </c>
      <c r="I10" s="535">
        <f>H10*0.75</f>
        <v>501660</v>
      </c>
      <c r="J10" s="535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377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378</v>
      </c>
      <c r="C13" s="35"/>
      <c r="D13" s="35"/>
      <c r="E13" s="36"/>
      <c r="F13" s="535">
        <f>H13*1.2</f>
        <v>987552</v>
      </c>
      <c r="G13" s="535">
        <f>H13*1.1</f>
        <v>905256.00000000012</v>
      </c>
      <c r="H13" s="535">
        <v>822960</v>
      </c>
      <c r="I13" s="535">
        <f>H13*0.75</f>
        <v>617220</v>
      </c>
      <c r="J13" s="535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36" t="s">
        <v>248</v>
      </c>
      <c r="C17" s="537"/>
      <c r="D17" s="537"/>
      <c r="E17" s="537"/>
      <c r="F17" s="537"/>
      <c r="G17" s="537"/>
      <c r="H17" s="537"/>
      <c r="I17" s="537"/>
      <c r="J17" s="538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379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380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381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382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383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384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385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386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387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388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389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390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391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392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393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394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395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396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397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398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399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400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401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402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403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404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405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406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407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408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409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410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411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412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413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414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415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416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417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418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419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420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421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422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423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424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425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426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427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428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429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430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431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432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433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434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435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436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437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438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439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440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441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442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443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444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445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446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447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448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449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450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451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452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453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454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455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456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457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458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459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460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461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462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463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464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465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466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467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468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469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470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471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472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473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474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475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476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477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478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212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54" customHeight="1" thickBot="1" x14ac:dyDescent="0.3">
      <c r="A127" s="7"/>
      <c r="B127" s="203" t="s">
        <v>213</v>
      </c>
      <c r="C127" s="204"/>
      <c r="D127" s="204"/>
      <c r="E127" s="205"/>
      <c r="F127" s="218" t="str">
        <f>"Цена от "&amp;MIN(F129:F129,F133:F148)&amp;" до "&amp;MAX(F129:F129,F133:F148)</f>
        <v>Цена от 240 до 835740</v>
      </c>
      <c r="G127" s="219"/>
      <c r="H127" s="219"/>
      <c r="I127" s="219"/>
      <c r="J127" s="220"/>
    </row>
    <row r="128" spans="1:10" ht="24" customHeight="1" thickBot="1" x14ac:dyDescent="0.3">
      <c r="A128" s="7"/>
      <c r="B128" s="27"/>
      <c r="C128" s="28"/>
      <c r="D128" s="28"/>
      <c r="E128" s="29"/>
      <c r="F128" s="187"/>
      <c r="G128" s="249"/>
      <c r="H128" s="249"/>
      <c r="I128" s="249"/>
      <c r="J128" s="250"/>
    </row>
    <row r="129" spans="1:10" ht="36" customHeight="1" x14ac:dyDescent="0.25">
      <c r="A129" s="7"/>
      <c r="B129" s="78" t="s">
        <v>154</v>
      </c>
      <c r="C129" s="79"/>
      <c r="D129" s="79"/>
      <c r="E129" s="36"/>
      <c r="F129" s="80">
        <v>102384</v>
      </c>
      <c r="G129" s="81"/>
      <c r="H129" s="81"/>
      <c r="I129" s="81"/>
      <c r="J129" s="82"/>
    </row>
    <row r="130" spans="1:10" ht="36" customHeight="1" x14ac:dyDescent="0.25">
      <c r="A130" s="7"/>
      <c r="B130" s="78" t="s">
        <v>155</v>
      </c>
      <c r="C130" s="79"/>
      <c r="D130" s="79"/>
      <c r="E130" s="36"/>
      <c r="F130" s="80">
        <v>10238.4</v>
      </c>
      <c r="G130" s="81"/>
      <c r="H130" s="81"/>
      <c r="I130" s="81"/>
      <c r="J130" s="82"/>
    </row>
    <row r="131" spans="1:10" ht="36" customHeight="1" thickBot="1" x14ac:dyDescent="0.3">
      <c r="A131" s="7"/>
      <c r="B131" s="78" t="s">
        <v>156</v>
      </c>
      <c r="C131" s="79"/>
      <c r="D131" s="79"/>
      <c r="E131" s="36"/>
      <c r="F131" s="80">
        <v>25596</v>
      </c>
      <c r="G131" s="81"/>
      <c r="H131" s="81"/>
      <c r="I131" s="81"/>
      <c r="J131" s="82"/>
    </row>
    <row r="132" spans="1:10" ht="24" customHeight="1" thickBot="1" x14ac:dyDescent="0.3">
      <c r="A132" s="7"/>
      <c r="B132" s="143"/>
      <c r="C132" s="288"/>
      <c r="D132" s="288"/>
      <c r="E132" s="289"/>
      <c r="F132" s="392"/>
      <c r="G132" s="393"/>
      <c r="H132" s="393"/>
      <c r="I132" s="393"/>
      <c r="J132" s="394"/>
    </row>
    <row r="133" spans="1:10" ht="36" customHeight="1" x14ac:dyDescent="0.25">
      <c r="A133" s="7" t="s">
        <v>111</v>
      </c>
      <c r="B133" s="478" t="s">
        <v>157</v>
      </c>
      <c r="C133" s="479"/>
      <c r="D133" s="479"/>
      <c r="E133" s="480"/>
      <c r="F133" s="149">
        <v>189540</v>
      </c>
      <c r="G133" s="150"/>
      <c r="H133" s="150"/>
      <c r="I133" s="150"/>
      <c r="J133" s="151"/>
    </row>
    <row r="134" spans="1:10" ht="36" customHeight="1" x14ac:dyDescent="0.25">
      <c r="A134" s="7" t="s">
        <v>111</v>
      </c>
      <c r="B134" s="235" t="s">
        <v>371</v>
      </c>
      <c r="C134" s="236"/>
      <c r="D134" s="236"/>
      <c r="E134" s="237"/>
      <c r="F134" s="58">
        <v>835740</v>
      </c>
      <c r="G134" s="59"/>
      <c r="H134" s="59"/>
      <c r="I134" s="59"/>
      <c r="J134" s="60"/>
    </row>
    <row r="135" spans="1:10" ht="36" customHeight="1" x14ac:dyDescent="0.25">
      <c r="A135" s="7" t="s">
        <v>111</v>
      </c>
      <c r="B135" s="235" t="s">
        <v>158</v>
      </c>
      <c r="C135" s="236"/>
      <c r="D135" s="236"/>
      <c r="E135" s="237"/>
      <c r="F135" s="58">
        <v>77940</v>
      </c>
      <c r="G135" s="59"/>
      <c r="H135" s="59"/>
      <c r="I135" s="59"/>
      <c r="J135" s="60"/>
    </row>
    <row r="136" spans="1:10" ht="36" customHeight="1" x14ac:dyDescent="0.25">
      <c r="A136" s="7" t="s">
        <v>111</v>
      </c>
      <c r="B136" s="235" t="s">
        <v>260</v>
      </c>
      <c r="C136" s="236"/>
      <c r="D136" s="236"/>
      <c r="E136" s="237"/>
      <c r="F136" s="58">
        <v>300240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76" t="s">
        <v>159</v>
      </c>
      <c r="C137" s="77"/>
      <c r="D137" s="77"/>
      <c r="E137" s="54"/>
      <c r="F137" s="58">
        <v>598140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76" t="s">
        <v>160</v>
      </c>
      <c r="C138" s="77"/>
      <c r="D138" s="77"/>
      <c r="E138" s="54"/>
      <c r="F138" s="58">
        <v>121140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58">
        <v>145368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58">
        <v>220140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58">
        <v>106740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235" t="s">
        <v>164</v>
      </c>
      <c r="C142" s="236"/>
      <c r="D142" s="236"/>
      <c r="E142" s="237"/>
      <c r="F142" s="58">
        <v>769140</v>
      </c>
      <c r="G142" s="59"/>
      <c r="H142" s="59"/>
      <c r="I142" s="59"/>
      <c r="J142" s="60"/>
    </row>
    <row r="143" spans="1:10" ht="36" customHeight="1" x14ac:dyDescent="0.25">
      <c r="A143" s="7"/>
      <c r="B143" s="235" t="s">
        <v>165</v>
      </c>
      <c r="C143" s="236"/>
      <c r="D143" s="236"/>
      <c r="E143" s="237"/>
      <c r="F143" s="58">
        <v>362160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235" t="s">
        <v>166</v>
      </c>
      <c r="C144" s="236"/>
      <c r="D144" s="236"/>
      <c r="E144" s="237"/>
      <c r="F144" s="58">
        <v>3240</v>
      </c>
      <c r="G144" s="59"/>
      <c r="H144" s="59"/>
      <c r="I144" s="59"/>
      <c r="J144" s="60"/>
    </row>
    <row r="145" spans="1:10" ht="36" customHeight="1" x14ac:dyDescent="0.25">
      <c r="A145" s="7"/>
      <c r="B145" s="235" t="s">
        <v>167</v>
      </c>
      <c r="C145" s="236"/>
      <c r="D145" s="236"/>
      <c r="E145" s="237"/>
      <c r="F145" s="58">
        <v>153540</v>
      </c>
      <c r="G145" s="59"/>
      <c r="H145" s="59"/>
      <c r="I145" s="59"/>
      <c r="J145" s="60"/>
    </row>
    <row r="146" spans="1:10" ht="36" customHeight="1" x14ac:dyDescent="0.25">
      <c r="A146" s="7"/>
      <c r="B146" s="235" t="s">
        <v>168</v>
      </c>
      <c r="C146" s="236"/>
      <c r="D146" s="236"/>
      <c r="E146" s="237"/>
      <c r="F146" s="58">
        <v>128340</v>
      </c>
      <c r="G146" s="59"/>
      <c r="H146" s="59"/>
      <c r="I146" s="59"/>
      <c r="J146" s="60"/>
    </row>
    <row r="147" spans="1:10" ht="36" customHeight="1" x14ac:dyDescent="0.25">
      <c r="A147" s="7" t="s">
        <v>111</v>
      </c>
      <c r="B147" s="76" t="s">
        <v>169</v>
      </c>
      <c r="C147" s="77"/>
      <c r="D147" s="77"/>
      <c r="E147" s="54"/>
      <c r="F147" s="58">
        <v>240</v>
      </c>
      <c r="G147" s="59"/>
      <c r="H147" s="59"/>
      <c r="I147" s="59"/>
      <c r="J147" s="60"/>
    </row>
    <row r="148" spans="1:10" ht="36" customHeight="1" x14ac:dyDescent="0.25">
      <c r="A148" s="7" t="s">
        <v>111</v>
      </c>
      <c r="B148" s="235" t="s">
        <v>170</v>
      </c>
      <c r="C148" s="236"/>
      <c r="D148" s="236"/>
      <c r="E148" s="237"/>
      <c r="F148" s="58">
        <v>97740</v>
      </c>
      <c r="G148" s="59"/>
      <c r="H148" s="59"/>
      <c r="I148" s="59"/>
      <c r="J148" s="60"/>
    </row>
    <row r="149" spans="1:10" ht="37.5" customHeight="1" x14ac:dyDescent="0.25">
      <c r="A149" s="7"/>
      <c r="B149" s="76" t="s">
        <v>171</v>
      </c>
      <c r="C149" s="77"/>
      <c r="D149" s="77"/>
      <c r="E149" s="54"/>
      <c r="F149" s="58">
        <v>24372</v>
      </c>
      <c r="G149" s="59"/>
      <c r="H149" s="59"/>
      <c r="I149" s="59"/>
      <c r="J149" s="60"/>
    </row>
    <row r="150" spans="1:10" ht="36" customHeight="1" x14ac:dyDescent="0.25">
      <c r="A150" s="7"/>
      <c r="B150" s="76" t="s">
        <v>172</v>
      </c>
      <c r="C150" s="77"/>
      <c r="D150" s="77"/>
      <c r="E150" s="54"/>
      <c r="F150" s="58">
        <v>150300</v>
      </c>
      <c r="G150" s="59"/>
      <c r="H150" s="59"/>
      <c r="I150" s="59"/>
      <c r="J150" s="60"/>
    </row>
    <row r="151" spans="1:10" ht="36" customHeight="1" x14ac:dyDescent="0.25">
      <c r="A151" s="7"/>
      <c r="B151" s="76" t="s">
        <v>173</v>
      </c>
      <c r="C151" s="77"/>
      <c r="D151" s="77"/>
      <c r="E151" s="53"/>
      <c r="F151" s="58">
        <v>60030</v>
      </c>
      <c r="G151" s="59"/>
      <c r="H151" s="59"/>
      <c r="I151" s="59"/>
      <c r="J151" s="60"/>
    </row>
    <row r="152" spans="1:10" ht="36" customHeight="1" x14ac:dyDescent="0.25">
      <c r="A152" s="7" t="s">
        <v>113</v>
      </c>
      <c r="B152" s="235" t="s">
        <v>174</v>
      </c>
      <c r="C152" s="236"/>
      <c r="D152" s="236"/>
      <c r="E152" s="237"/>
      <c r="F152" s="58">
        <v>1137600</v>
      </c>
      <c r="G152" s="59"/>
      <c r="H152" s="59"/>
      <c r="I152" s="59"/>
      <c r="J152" s="60"/>
    </row>
    <row r="153" spans="1:10" ht="36" customHeight="1" x14ac:dyDescent="0.25">
      <c r="A153" s="7" t="s">
        <v>113</v>
      </c>
      <c r="B153" s="235" t="s">
        <v>372</v>
      </c>
      <c r="C153" s="236"/>
      <c r="D153" s="236"/>
      <c r="E153" s="237"/>
      <c r="F153" s="58">
        <v>1379520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235" t="s">
        <v>175</v>
      </c>
      <c r="C154" s="236"/>
      <c r="D154" s="236"/>
      <c r="E154" s="237"/>
      <c r="F154" s="58">
        <v>468000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235" t="s">
        <v>479</v>
      </c>
      <c r="C155" s="236"/>
      <c r="D155" s="236"/>
      <c r="E155" s="237"/>
      <c r="F155" s="58">
        <v>496080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76" t="s">
        <v>176</v>
      </c>
      <c r="C156" s="77"/>
      <c r="D156" s="77"/>
      <c r="E156" s="54"/>
      <c r="F156" s="58">
        <v>3589200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76" t="s">
        <v>177</v>
      </c>
      <c r="C157" s="77"/>
      <c r="D157" s="77"/>
      <c r="E157" s="54"/>
      <c r="F157" s="58">
        <v>727200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178</v>
      </c>
      <c r="C158" s="77"/>
      <c r="D158" s="77"/>
      <c r="E158" s="54"/>
      <c r="F158" s="58">
        <v>872640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179</v>
      </c>
      <c r="C159" s="77"/>
      <c r="D159" s="77"/>
      <c r="E159" s="54"/>
      <c r="F159" s="58">
        <v>1321200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180</v>
      </c>
      <c r="C160" s="77"/>
      <c r="D160" s="77"/>
      <c r="E160" s="54"/>
      <c r="F160" s="58">
        <v>640800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235" t="s">
        <v>181</v>
      </c>
      <c r="C161" s="236"/>
      <c r="D161" s="236"/>
      <c r="E161" s="237"/>
      <c r="F161" s="58">
        <v>4615200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235" t="s">
        <v>182</v>
      </c>
      <c r="C162" s="236"/>
      <c r="D162" s="236"/>
      <c r="E162" s="237"/>
      <c r="F162" s="58">
        <v>19440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76" t="s">
        <v>183</v>
      </c>
      <c r="C163" s="77"/>
      <c r="D163" s="77"/>
      <c r="E163" s="54"/>
      <c r="F163" s="58">
        <v>0</v>
      </c>
      <c r="G163" s="59"/>
      <c r="H163" s="59"/>
      <c r="I163" s="59"/>
      <c r="J163" s="60"/>
    </row>
    <row r="164" spans="1:10" ht="36" customHeight="1" thickBot="1" x14ac:dyDescent="0.3">
      <c r="A164" s="7" t="s">
        <v>113</v>
      </c>
      <c r="B164" s="513" t="s">
        <v>184</v>
      </c>
      <c r="C164" s="514"/>
      <c r="D164" s="514"/>
      <c r="E164" s="515"/>
      <c r="F164" s="121">
        <v>586800</v>
      </c>
      <c r="G164" s="122"/>
      <c r="H164" s="122"/>
      <c r="I164" s="122"/>
      <c r="J164" s="123"/>
    </row>
    <row r="165" spans="1:10" ht="36" customHeight="1" thickBot="1" x14ac:dyDescent="0.3">
      <c r="B165" s="171" t="s">
        <v>186</v>
      </c>
      <c r="C165" s="172"/>
      <c r="D165" s="172"/>
      <c r="E165" s="172"/>
      <c r="F165" s="172"/>
      <c r="G165" s="172"/>
      <c r="H165" s="172"/>
      <c r="I165" s="172"/>
      <c r="J165" s="173"/>
    </row>
    <row r="166" spans="1:10" ht="36" customHeight="1" x14ac:dyDescent="0.25">
      <c r="B166" s="411" t="s">
        <v>363</v>
      </c>
      <c r="C166" s="412"/>
      <c r="D166" s="412"/>
      <c r="E166" s="413"/>
      <c r="F166" s="414">
        <v>300</v>
      </c>
      <c r="G166" s="415"/>
      <c r="H166" s="415"/>
      <c r="I166" s="415"/>
      <c r="J166" s="416"/>
    </row>
    <row r="167" spans="1:10" ht="54" customHeight="1" thickBot="1" x14ac:dyDescent="0.3">
      <c r="B167" s="417" t="s">
        <v>364</v>
      </c>
      <c r="C167" s="418"/>
      <c r="D167" s="418"/>
      <c r="E167" s="419"/>
      <c r="F167" s="420"/>
      <c r="G167" s="421"/>
      <c r="H167" s="421"/>
      <c r="I167" s="421"/>
      <c r="J167" s="422"/>
    </row>
    <row r="168" spans="1:10" ht="36" customHeight="1" x14ac:dyDescent="0.25">
      <c r="B168" s="411" t="s">
        <v>365</v>
      </c>
      <c r="C168" s="412"/>
      <c r="D168" s="412"/>
      <c r="E168" s="413"/>
      <c r="F168" s="414">
        <v>240</v>
      </c>
      <c r="G168" s="415"/>
      <c r="H168" s="415"/>
      <c r="I168" s="415"/>
      <c r="J168" s="416"/>
    </row>
    <row r="169" spans="1:10" ht="54" customHeight="1" thickBot="1" x14ac:dyDescent="0.3">
      <c r="B169" s="417" t="s">
        <v>364</v>
      </c>
      <c r="C169" s="418"/>
      <c r="D169" s="418"/>
      <c r="E169" s="419"/>
      <c r="F169" s="420"/>
      <c r="G169" s="421"/>
      <c r="H169" s="421"/>
      <c r="I169" s="421"/>
      <c r="J169" s="422"/>
    </row>
    <row r="170" spans="1:10" ht="36" customHeight="1" x14ac:dyDescent="0.25">
      <c r="B170" s="411" t="s">
        <v>366</v>
      </c>
      <c r="C170" s="412"/>
      <c r="D170" s="412"/>
      <c r="E170" s="413"/>
      <c r="F170" s="414">
        <v>120</v>
      </c>
      <c r="G170" s="415"/>
      <c r="H170" s="415"/>
      <c r="I170" s="415"/>
      <c r="J170" s="416"/>
    </row>
    <row r="171" spans="1:10" ht="54" customHeight="1" thickBot="1" x14ac:dyDescent="0.3">
      <c r="B171" s="417" t="s">
        <v>367</v>
      </c>
      <c r="C171" s="418"/>
      <c r="D171" s="418"/>
      <c r="E171" s="419"/>
      <c r="F171" s="420"/>
      <c r="G171" s="421"/>
      <c r="H171" s="421"/>
      <c r="I171" s="421"/>
      <c r="J171" s="422"/>
    </row>
    <row r="172" spans="1:10" ht="36" customHeight="1" x14ac:dyDescent="0.25">
      <c r="B172" s="411" t="s">
        <v>368</v>
      </c>
      <c r="C172" s="412"/>
      <c r="D172" s="412"/>
      <c r="E172" s="413"/>
      <c r="F172" s="414">
        <v>360</v>
      </c>
      <c r="G172" s="415"/>
      <c r="H172" s="415"/>
      <c r="I172" s="415"/>
      <c r="J172" s="416"/>
    </row>
    <row r="173" spans="1:10" ht="54" customHeight="1" thickBot="1" x14ac:dyDescent="0.3">
      <c r="B173" s="417" t="s">
        <v>364</v>
      </c>
      <c r="C173" s="418"/>
      <c r="D173" s="418"/>
      <c r="E173" s="419"/>
      <c r="F173" s="420"/>
      <c r="G173" s="421"/>
      <c r="H173" s="421"/>
      <c r="I173" s="421"/>
      <c r="J173" s="422"/>
    </row>
    <row r="174" spans="1:10" ht="36" customHeight="1" x14ac:dyDescent="0.25">
      <c r="B174" s="411" t="s">
        <v>369</v>
      </c>
      <c r="C174" s="412"/>
      <c r="D174" s="412"/>
      <c r="E174" s="413"/>
      <c r="F174" s="414">
        <v>300</v>
      </c>
      <c r="G174" s="415"/>
      <c r="H174" s="415"/>
      <c r="I174" s="415"/>
      <c r="J174" s="416"/>
    </row>
    <row r="175" spans="1:10" ht="54" customHeight="1" thickBot="1" x14ac:dyDescent="0.3">
      <c r="B175" s="417" t="s">
        <v>364</v>
      </c>
      <c r="C175" s="418"/>
      <c r="D175" s="418"/>
      <c r="E175" s="419"/>
      <c r="F175" s="420"/>
      <c r="G175" s="421"/>
      <c r="H175" s="421"/>
      <c r="I175" s="421"/>
      <c r="J175" s="422"/>
    </row>
    <row r="176" spans="1:10" ht="36" customHeight="1" x14ac:dyDescent="0.25">
      <c r="B176" s="411" t="s">
        <v>370</v>
      </c>
      <c r="C176" s="412"/>
      <c r="D176" s="412"/>
      <c r="E176" s="413"/>
      <c r="F176" s="414">
        <v>150</v>
      </c>
      <c r="G176" s="415"/>
      <c r="H176" s="415"/>
      <c r="I176" s="415"/>
      <c r="J176" s="416"/>
    </row>
    <row r="177" spans="1:10" ht="54" customHeight="1" thickBot="1" x14ac:dyDescent="0.3">
      <c r="B177" s="417" t="s">
        <v>367</v>
      </c>
      <c r="C177" s="418"/>
      <c r="D177" s="418"/>
      <c r="E177" s="419"/>
      <c r="F177" s="420"/>
      <c r="G177" s="421"/>
      <c r="H177" s="421"/>
      <c r="I177" s="421"/>
      <c r="J177" s="422"/>
    </row>
    <row r="178" spans="1:10" ht="37.5" customHeight="1" thickBot="1" x14ac:dyDescent="0.3">
      <c r="B178" s="417" t="s">
        <v>187</v>
      </c>
      <c r="C178" s="418"/>
      <c r="D178" s="418"/>
      <c r="E178" s="419"/>
      <c r="F178" s="426">
        <v>60</v>
      </c>
      <c r="G178" s="427"/>
      <c r="H178" s="427"/>
      <c r="I178" s="427"/>
      <c r="J178" s="428"/>
    </row>
    <row r="179" spans="1:10" ht="33" customHeight="1" thickBot="1" x14ac:dyDescent="0.3">
      <c r="B179" s="417" t="s">
        <v>188</v>
      </c>
      <c r="C179" s="418"/>
      <c r="D179" s="418"/>
      <c r="E179" s="419"/>
      <c r="F179" s="426">
        <v>99</v>
      </c>
      <c r="G179" s="427"/>
      <c r="H179" s="427"/>
      <c r="I179" s="427"/>
      <c r="J179" s="428"/>
    </row>
    <row r="180" spans="1:10" ht="34.5" customHeight="1" thickBot="1" x14ac:dyDescent="0.3">
      <c r="B180" s="417" t="s">
        <v>189</v>
      </c>
      <c r="C180" s="418"/>
      <c r="D180" s="418"/>
      <c r="E180" s="419"/>
      <c r="F180" s="426">
        <v>150</v>
      </c>
      <c r="G180" s="427"/>
      <c r="H180" s="427"/>
      <c r="I180" s="427"/>
      <c r="J180" s="428"/>
    </row>
    <row r="181" spans="1:10" ht="39" customHeight="1" thickBot="1" x14ac:dyDescent="0.3">
      <c r="B181" s="417" t="s">
        <v>169</v>
      </c>
      <c r="C181" s="418"/>
      <c r="D181" s="418"/>
      <c r="E181" s="419"/>
      <c r="F181" s="426">
        <v>40</v>
      </c>
      <c r="G181" s="427"/>
      <c r="H181" s="427"/>
      <c r="I181" s="427"/>
      <c r="J181" s="428"/>
    </row>
    <row r="182" spans="1:10" ht="36" customHeight="1" thickBot="1" x14ac:dyDescent="0.3">
      <c r="A182" s="7"/>
      <c r="B182" s="18" t="s">
        <v>190</v>
      </c>
      <c r="C182" s="19"/>
      <c r="D182" s="19"/>
      <c r="E182" s="20"/>
      <c r="F182" s="218"/>
      <c r="G182" s="219"/>
      <c r="H182" s="219"/>
      <c r="I182" s="219"/>
      <c r="J182" s="220"/>
    </row>
    <row r="183" spans="1:10" ht="36" customHeight="1" x14ac:dyDescent="0.25">
      <c r="A183" s="7" t="s">
        <v>111</v>
      </c>
      <c r="B183" s="235" t="s">
        <v>225</v>
      </c>
      <c r="C183" s="236"/>
      <c r="D183" s="236"/>
      <c r="E183" s="237"/>
      <c r="F183" s="58">
        <v>61740</v>
      </c>
      <c r="G183" s="59"/>
      <c r="H183" s="59"/>
      <c r="I183" s="59"/>
      <c r="J183" s="60"/>
    </row>
    <row r="184" spans="1:10" ht="36" customHeight="1" x14ac:dyDescent="0.25">
      <c r="A184" s="7" t="s">
        <v>111</v>
      </c>
      <c r="B184" s="235" t="s">
        <v>192</v>
      </c>
      <c r="C184" s="236"/>
      <c r="D184" s="236"/>
      <c r="E184" s="237"/>
      <c r="F184" s="58">
        <v>61740</v>
      </c>
      <c r="G184" s="59"/>
      <c r="H184" s="59"/>
      <c r="I184" s="59"/>
      <c r="J184" s="60"/>
    </row>
    <row r="185" spans="1:10" ht="36" customHeight="1" x14ac:dyDescent="0.25">
      <c r="A185" s="7" t="s">
        <v>111</v>
      </c>
      <c r="B185" s="235" t="s">
        <v>193</v>
      </c>
      <c r="C185" s="236"/>
      <c r="D185" s="236"/>
      <c r="E185" s="237"/>
      <c r="F185" s="58">
        <v>31140</v>
      </c>
      <c r="G185" s="59"/>
      <c r="H185" s="59"/>
      <c r="I185" s="59"/>
      <c r="J185" s="60"/>
    </row>
    <row r="186" spans="1:10" ht="36" customHeight="1" x14ac:dyDescent="0.25">
      <c r="A186" s="7" t="s">
        <v>113</v>
      </c>
      <c r="B186" s="235" t="s">
        <v>262</v>
      </c>
      <c r="C186" s="236"/>
      <c r="D186" s="236"/>
      <c r="E186" s="237"/>
      <c r="F186" s="58">
        <v>370800</v>
      </c>
      <c r="G186" s="59"/>
      <c r="H186" s="59"/>
      <c r="I186" s="59"/>
      <c r="J186" s="60"/>
    </row>
    <row r="187" spans="1:10" ht="36" customHeight="1" x14ac:dyDescent="0.25">
      <c r="A187" s="7" t="s">
        <v>113</v>
      </c>
      <c r="B187" s="235" t="s">
        <v>195</v>
      </c>
      <c r="C187" s="236"/>
      <c r="D187" s="236"/>
      <c r="E187" s="237"/>
      <c r="F187" s="58">
        <v>370800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235" t="s">
        <v>196</v>
      </c>
      <c r="C188" s="236"/>
      <c r="D188" s="236"/>
      <c r="E188" s="237"/>
      <c r="F188" s="58">
        <v>187200</v>
      </c>
      <c r="G188" s="59"/>
      <c r="H188" s="59"/>
      <c r="I188" s="59"/>
      <c r="J188" s="60"/>
    </row>
    <row r="189" spans="1:10" ht="36" customHeight="1" x14ac:dyDescent="0.25">
      <c r="A189" s="7"/>
      <c r="B189" s="76" t="s">
        <v>197</v>
      </c>
      <c r="C189" s="77"/>
      <c r="D189" s="77"/>
      <c r="E189" s="54"/>
      <c r="F189" s="58">
        <v>61740</v>
      </c>
      <c r="G189" s="59"/>
      <c r="H189" s="59"/>
      <c r="I189" s="59"/>
      <c r="J189" s="60"/>
    </row>
    <row r="190" spans="1:10" ht="54" customHeight="1" thickBot="1" x14ac:dyDescent="0.3">
      <c r="A190" s="7"/>
      <c r="B190" s="321" t="s">
        <v>198</v>
      </c>
      <c r="C190" s="322"/>
      <c r="D190" s="322"/>
      <c r="E190" s="323"/>
      <c r="F190" s="493"/>
      <c r="G190" s="494"/>
      <c r="H190" s="494"/>
      <c r="I190" s="494"/>
      <c r="J190" s="495"/>
    </row>
    <row r="191" spans="1:10" ht="36" customHeight="1" x14ac:dyDescent="0.25">
      <c r="A191" s="7"/>
      <c r="B191" s="78" t="s">
        <v>199</v>
      </c>
      <c r="C191" s="79"/>
      <c r="D191" s="79"/>
      <c r="E191" s="36"/>
      <c r="F191" s="80">
        <v>52740</v>
      </c>
      <c r="G191" s="81"/>
      <c r="H191" s="81"/>
      <c r="I191" s="81"/>
      <c r="J191" s="82"/>
    </row>
    <row r="192" spans="1:10" ht="36" customHeight="1" x14ac:dyDescent="0.25">
      <c r="A192" s="7"/>
      <c r="B192" s="78" t="s">
        <v>200</v>
      </c>
      <c r="C192" s="79"/>
      <c r="D192" s="79"/>
      <c r="E192" s="36"/>
      <c r="F192" s="80">
        <v>104940</v>
      </c>
      <c r="G192" s="81"/>
      <c r="H192" s="81"/>
      <c r="I192" s="81"/>
      <c r="J192" s="82"/>
    </row>
    <row r="193" spans="1:10" ht="36" customHeight="1" x14ac:dyDescent="0.25">
      <c r="A193" s="7"/>
      <c r="B193" s="78" t="s">
        <v>201</v>
      </c>
      <c r="C193" s="79"/>
      <c r="D193" s="79"/>
      <c r="E193" s="36"/>
      <c r="F193" s="80">
        <v>131940</v>
      </c>
      <c r="G193" s="81"/>
      <c r="H193" s="81"/>
      <c r="I193" s="81"/>
      <c r="J193" s="82"/>
    </row>
    <row r="194" spans="1:10" ht="36" customHeight="1" x14ac:dyDescent="0.25">
      <c r="A194" s="7"/>
      <c r="B194" s="78" t="s">
        <v>202</v>
      </c>
      <c r="C194" s="79"/>
      <c r="D194" s="79"/>
      <c r="E194" s="36"/>
      <c r="F194" s="80">
        <v>1440</v>
      </c>
      <c r="G194" s="81"/>
      <c r="H194" s="81"/>
      <c r="I194" s="81"/>
      <c r="J194" s="82"/>
    </row>
    <row r="195" spans="1:10" ht="36" customHeight="1" x14ac:dyDescent="0.25">
      <c r="A195" s="7"/>
      <c r="B195" s="78" t="s">
        <v>203</v>
      </c>
      <c r="C195" s="79"/>
      <c r="D195" s="79"/>
      <c r="E195" s="36"/>
      <c r="F195" s="80">
        <v>76140</v>
      </c>
      <c r="G195" s="81"/>
      <c r="H195" s="81"/>
      <c r="I195" s="81"/>
      <c r="J195" s="82"/>
    </row>
    <row r="196" spans="1:10" ht="36" customHeight="1" x14ac:dyDescent="0.25">
      <c r="A196" s="7"/>
      <c r="B196" s="78" t="s">
        <v>204</v>
      </c>
      <c r="C196" s="79"/>
      <c r="D196" s="79"/>
      <c r="E196" s="36"/>
      <c r="F196" s="80">
        <v>151740</v>
      </c>
      <c r="G196" s="81"/>
      <c r="H196" s="81"/>
      <c r="I196" s="81"/>
      <c r="J196" s="82"/>
    </row>
    <row r="197" spans="1:10" ht="36" customHeight="1" x14ac:dyDescent="0.25">
      <c r="A197" s="7"/>
      <c r="B197" s="78" t="s">
        <v>205</v>
      </c>
      <c r="C197" s="79"/>
      <c r="D197" s="79"/>
      <c r="E197" s="36"/>
      <c r="F197" s="80">
        <v>189540</v>
      </c>
      <c r="G197" s="81"/>
      <c r="H197" s="81"/>
      <c r="I197" s="81"/>
      <c r="J197" s="82"/>
    </row>
    <row r="198" spans="1:10" ht="36" customHeight="1" thickBot="1" x14ac:dyDescent="0.3">
      <c r="A198" s="7"/>
      <c r="B198" s="78" t="s">
        <v>206</v>
      </c>
      <c r="C198" s="79"/>
      <c r="D198" s="79"/>
      <c r="E198" s="36"/>
      <c r="F198" s="80">
        <v>2340</v>
      </c>
      <c r="G198" s="81"/>
      <c r="H198" s="81"/>
      <c r="I198" s="81"/>
      <c r="J198" s="82"/>
    </row>
    <row r="199" spans="1:10" ht="36" customHeight="1" x14ac:dyDescent="0.25">
      <c r="A199" s="7"/>
      <c r="B199" s="251" t="s">
        <v>186</v>
      </c>
      <c r="C199" s="252"/>
      <c r="D199" s="252"/>
      <c r="E199" s="252"/>
      <c r="F199" s="252"/>
      <c r="G199" s="252"/>
      <c r="H199" s="252"/>
      <c r="I199" s="252"/>
      <c r="J199" s="253"/>
    </row>
    <row r="200" spans="1:10" ht="36" customHeight="1" thickBot="1" x14ac:dyDescent="0.3">
      <c r="A200" s="7"/>
      <c r="B200" s="318" t="s">
        <v>207</v>
      </c>
      <c r="C200" s="318"/>
      <c r="D200" s="318"/>
      <c r="E200" s="318"/>
      <c r="F200" s="263">
        <v>200</v>
      </c>
      <c r="G200" s="263"/>
      <c r="H200" s="263"/>
      <c r="I200" s="263"/>
      <c r="J200" s="264"/>
    </row>
    <row r="201" spans="1:10" ht="24" customHeight="1" thickBot="1" x14ac:dyDescent="0.3">
      <c r="A201" s="7"/>
      <c r="B201" s="27"/>
      <c r="C201" s="38"/>
      <c r="D201" s="38"/>
      <c r="E201" s="39"/>
      <c r="F201" s="40"/>
      <c r="G201" s="41"/>
      <c r="H201" s="41"/>
      <c r="I201" s="41"/>
      <c r="J201" s="42"/>
    </row>
    <row r="202" spans="1:10" ht="54" customHeight="1" thickBot="1" x14ac:dyDescent="0.3">
      <c r="A202" s="7" t="s">
        <v>111</v>
      </c>
      <c r="B202" s="165" t="s">
        <v>264</v>
      </c>
      <c r="C202" s="166"/>
      <c r="D202" s="166"/>
      <c r="E202" s="167"/>
      <c r="F202" s="101"/>
      <c r="G202" s="102"/>
      <c r="H202" s="102"/>
      <c r="I202" s="102"/>
      <c r="J202" s="103"/>
    </row>
    <row r="203" spans="1:10" ht="36" customHeight="1" thickBot="1" x14ac:dyDescent="0.3">
      <c r="A203" s="7" t="s">
        <v>111</v>
      </c>
      <c r="B203" s="429" t="s">
        <v>265</v>
      </c>
      <c r="C203" s="430"/>
      <c r="D203" s="430"/>
      <c r="E203" s="431"/>
      <c r="F203" s="330"/>
      <c r="G203" s="330"/>
      <c r="H203" s="330"/>
      <c r="I203" s="330"/>
      <c r="J203" s="331"/>
    </row>
    <row r="204" spans="1:10" ht="21" customHeight="1" x14ac:dyDescent="0.25">
      <c r="A204" s="7"/>
      <c r="B204" s="127"/>
      <c r="C204" s="128"/>
      <c r="D204" s="128"/>
      <c r="E204" s="128"/>
      <c r="F204" s="129"/>
      <c r="G204" s="129"/>
      <c r="H204" s="129"/>
      <c r="I204" s="129"/>
      <c r="J204" s="129"/>
    </row>
    <row r="205" spans="1:10" ht="67.5" customHeight="1" x14ac:dyDescent="0.25">
      <c r="A205" s="7"/>
      <c r="B205" s="130" t="s">
        <v>267</v>
      </c>
      <c r="C205" s="130"/>
      <c r="D205" s="130"/>
      <c r="E205" s="130"/>
      <c r="F205" s="130"/>
      <c r="G205" s="130"/>
      <c r="H205" s="130"/>
      <c r="I205" s="130"/>
      <c r="J205" s="130"/>
    </row>
    <row r="206" spans="1:10" ht="21" x14ac:dyDescent="0.25">
      <c r="A206" s="7" t="s">
        <v>113</v>
      </c>
      <c r="B206" s="132" t="s">
        <v>210</v>
      </c>
      <c r="C206" s="132"/>
      <c r="D206" s="132"/>
      <c r="E206" s="132"/>
      <c r="F206" s="132"/>
      <c r="G206" s="132"/>
      <c r="H206" s="132"/>
      <c r="I206" s="132"/>
      <c r="J206" s="132"/>
    </row>
    <row r="207" spans="1:10" s="182" customFormat="1" ht="20.100000000000001" customHeight="1" x14ac:dyDescent="0.25">
      <c r="B207" s="395"/>
      <c r="F207" s="396"/>
      <c r="G207" s="396"/>
      <c r="H207" s="396"/>
      <c r="I207" s="396"/>
      <c r="J207" s="396"/>
    </row>
    <row r="208" spans="1:10" s="332" customFormat="1" ht="36" customHeight="1" thickBot="1" x14ac:dyDescent="0.3">
      <c r="B208" s="333" t="s">
        <v>268</v>
      </c>
      <c r="C208" s="333"/>
      <c r="D208" s="333"/>
      <c r="E208" s="333"/>
      <c r="F208" s="333"/>
      <c r="G208" s="333"/>
      <c r="H208" s="333"/>
      <c r="I208" s="333"/>
    </row>
    <row r="209" spans="1:10" s="135" customFormat="1" ht="36" customHeight="1" thickBot="1" x14ac:dyDescent="0.3">
      <c r="B209" s="334" t="s">
        <v>269</v>
      </c>
      <c r="C209" s="335"/>
      <c r="D209" s="335"/>
      <c r="E209" s="335"/>
      <c r="F209" s="335"/>
      <c r="G209" s="335"/>
      <c r="H209" s="335"/>
      <c r="I209" s="336"/>
    </row>
    <row r="210" spans="1:10" ht="81" customHeight="1" thickBot="1" x14ac:dyDescent="0.3">
      <c r="B210" s="432" t="s">
        <v>270</v>
      </c>
      <c r="C210" s="433"/>
      <c r="D210" s="434" t="s">
        <v>271</v>
      </c>
      <c r="E210" s="435"/>
      <c r="F210" s="436"/>
      <c r="G210" s="340" t="s">
        <v>272</v>
      </c>
      <c r="H210" s="340"/>
      <c r="I210" s="341"/>
    </row>
    <row r="211" spans="1:10" ht="36" customHeight="1" x14ac:dyDescent="0.25">
      <c r="B211" s="437" t="s">
        <v>273</v>
      </c>
      <c r="C211" s="438"/>
      <c r="D211" s="439" t="s">
        <v>274</v>
      </c>
      <c r="E211" s="440"/>
      <c r="F211" s="440"/>
      <c r="G211" s="441">
        <v>1500</v>
      </c>
      <c r="H211" s="344"/>
      <c r="I211" s="346"/>
    </row>
    <row r="212" spans="1:10" ht="36" customHeight="1" x14ac:dyDescent="0.25">
      <c r="B212" s="442" t="s">
        <v>275</v>
      </c>
      <c r="C212" s="443"/>
      <c r="D212" s="444"/>
      <c r="E212" s="445"/>
      <c r="F212" s="445"/>
      <c r="G212" s="446">
        <v>1380</v>
      </c>
      <c r="H212" s="349"/>
      <c r="I212" s="351"/>
    </row>
    <row r="213" spans="1:10" ht="36" customHeight="1" x14ac:dyDescent="0.25">
      <c r="B213" s="442" t="s">
        <v>276</v>
      </c>
      <c r="C213" s="443"/>
      <c r="D213" s="444"/>
      <c r="E213" s="445"/>
      <c r="F213" s="445"/>
      <c r="G213" s="446">
        <v>1290</v>
      </c>
      <c r="H213" s="349"/>
      <c r="I213" s="351"/>
    </row>
    <row r="214" spans="1:10" ht="54" customHeight="1" thickBot="1" x14ac:dyDescent="0.3">
      <c r="B214" s="447" t="s">
        <v>277</v>
      </c>
      <c r="C214" s="448"/>
      <c r="D214" s="449"/>
      <c r="E214" s="450"/>
      <c r="F214" s="450"/>
      <c r="G214" s="451">
        <v>1170</v>
      </c>
      <c r="H214" s="452"/>
      <c r="I214" s="453"/>
    </row>
    <row r="215" spans="1:10" ht="16.5" customHeight="1" x14ac:dyDescent="0.25">
      <c r="B215" s="352"/>
      <c r="C215" s="352"/>
      <c r="D215" s="353"/>
      <c r="E215" s="353"/>
      <c r="F215" s="353"/>
      <c r="G215" s="354"/>
      <c r="H215" s="353"/>
      <c r="I215" s="353"/>
    </row>
    <row r="216" spans="1:10" ht="40.5" customHeight="1" x14ac:dyDescent="0.25">
      <c r="A216" s="7"/>
      <c r="B216" s="134" t="s">
        <v>211</v>
      </c>
      <c r="C216" s="134"/>
      <c r="D216" s="134"/>
      <c r="E216" s="134"/>
      <c r="F216" s="134"/>
      <c r="G216" s="134"/>
      <c r="H216" s="134"/>
      <c r="I216" s="134"/>
      <c r="J216" s="134"/>
    </row>
    <row r="217" spans="1:10" ht="23.25" x14ac:dyDescent="0.25">
      <c r="A217" s="355" t="s">
        <v>278</v>
      </c>
      <c r="B217" s="355"/>
      <c r="C217" s="355"/>
      <c r="D217" s="355"/>
      <c r="E217" s="355"/>
      <c r="F217" s="355"/>
      <c r="G217" s="355"/>
      <c r="H217" s="355"/>
    </row>
    <row r="218" spans="1:10" ht="25.5" x14ac:dyDescent="0.35">
      <c r="A218" s="356" t="s">
        <v>279</v>
      </c>
      <c r="B218" s="356"/>
      <c r="C218" s="356"/>
      <c r="D218" s="356"/>
      <c r="E218" s="357" t="s">
        <v>280</v>
      </c>
      <c r="F218" s="358"/>
      <c r="G218" s="358"/>
    </row>
    <row r="219" spans="1:10" ht="25.5" x14ac:dyDescent="0.35">
      <c r="A219" s="359" t="s">
        <v>281</v>
      </c>
      <c r="B219" s="359"/>
      <c r="C219" s="359"/>
      <c r="D219" s="359"/>
      <c r="E219" s="360">
        <v>1</v>
      </c>
      <c r="F219" s="358"/>
      <c r="G219" s="358"/>
    </row>
    <row r="220" spans="1:10" ht="25.5" x14ac:dyDescent="0.35">
      <c r="A220" s="359">
        <v>2</v>
      </c>
      <c r="B220" s="359"/>
      <c r="C220" s="359"/>
      <c r="D220" s="359"/>
      <c r="E220" s="361">
        <v>1.1000000000000001</v>
      </c>
      <c r="F220" s="358"/>
      <c r="G220" s="358"/>
    </row>
    <row r="221" spans="1:10" ht="25.5" x14ac:dyDescent="0.35">
      <c r="A221" s="359">
        <v>3</v>
      </c>
      <c r="B221" s="359"/>
      <c r="C221" s="359"/>
      <c r="D221" s="359"/>
      <c r="E221" s="361">
        <v>1.2</v>
      </c>
      <c r="F221" s="358"/>
      <c r="G221" s="358"/>
    </row>
    <row r="222" spans="1:10" ht="25.5" x14ac:dyDescent="0.35">
      <c r="A222" s="359" t="s">
        <v>282</v>
      </c>
      <c r="B222" s="359"/>
      <c r="C222" s="359"/>
      <c r="D222" s="359"/>
      <c r="E222" s="361">
        <v>1.25</v>
      </c>
      <c r="F222" s="358"/>
      <c r="G222" s="358"/>
    </row>
    <row r="223" spans="1:10" ht="25.5" x14ac:dyDescent="0.35">
      <c r="A223" s="359" t="s">
        <v>283</v>
      </c>
      <c r="B223" s="359"/>
      <c r="C223" s="359"/>
      <c r="D223" s="359"/>
      <c r="E223" s="361">
        <v>1.3</v>
      </c>
      <c r="F223" s="358"/>
      <c r="G223" s="358"/>
    </row>
    <row r="224" spans="1:10" ht="25.5" x14ac:dyDescent="0.35">
      <c r="A224" s="359" t="s">
        <v>284</v>
      </c>
      <c r="B224" s="359"/>
      <c r="C224" s="359"/>
      <c r="D224" s="359"/>
      <c r="E224" s="361">
        <v>1.35</v>
      </c>
      <c r="F224" s="358"/>
      <c r="G224" s="358"/>
    </row>
    <row r="225" spans="1:8" ht="25.5" x14ac:dyDescent="0.35">
      <c r="A225" s="359" t="s">
        <v>285</v>
      </c>
      <c r="B225" s="359"/>
      <c r="C225" s="359"/>
      <c r="D225" s="359"/>
      <c r="E225" s="361">
        <v>1.4</v>
      </c>
      <c r="F225" s="358"/>
      <c r="G225" s="358"/>
    </row>
    <row r="226" spans="1:8" ht="25.5" x14ac:dyDescent="0.35">
      <c r="A226" s="359" t="s">
        <v>286</v>
      </c>
      <c r="B226" s="359"/>
      <c r="C226" s="359"/>
      <c r="D226" s="359"/>
      <c r="E226" s="361">
        <v>1.45</v>
      </c>
      <c r="F226" s="358"/>
      <c r="G226" s="358"/>
    </row>
    <row r="227" spans="1:8" ht="25.5" x14ac:dyDescent="0.35">
      <c r="A227" s="359" t="s">
        <v>287</v>
      </c>
      <c r="B227" s="359"/>
      <c r="C227" s="359"/>
      <c r="D227" s="359"/>
      <c r="E227" s="361">
        <v>1.5</v>
      </c>
      <c r="F227" s="358"/>
      <c r="G227" s="358"/>
    </row>
    <row r="228" spans="1:8" ht="25.5" x14ac:dyDescent="0.35">
      <c r="A228" s="359" t="s">
        <v>288</v>
      </c>
      <c r="B228" s="359"/>
      <c r="C228" s="359"/>
      <c r="D228" s="359"/>
      <c r="E228" s="361">
        <v>2</v>
      </c>
      <c r="F228" s="358"/>
      <c r="G228" s="358"/>
    </row>
    <row r="229" spans="1:8" ht="53.25" customHeight="1" x14ac:dyDescent="0.25">
      <c r="A229" s="362" t="s">
        <v>289</v>
      </c>
      <c r="B229" s="362"/>
      <c r="C229" s="362"/>
      <c r="D229" s="362"/>
      <c r="E229" s="362"/>
      <c r="F229" s="362"/>
      <c r="G229" s="362"/>
      <c r="H229" s="362"/>
    </row>
  </sheetData>
  <sheetProtection selectLockedCells="1" selectUnlockedCells="1"/>
  <mergeCells count="416">
    <mergeCell ref="A225:D225"/>
    <mergeCell ref="A226:D226"/>
    <mergeCell ref="A227:D227"/>
    <mergeCell ref="A228:D228"/>
    <mergeCell ref="A229:H229"/>
    <mergeCell ref="A219:D219"/>
    <mergeCell ref="A220:D220"/>
    <mergeCell ref="A221:D221"/>
    <mergeCell ref="A222:D222"/>
    <mergeCell ref="A223:D223"/>
    <mergeCell ref="A224:D224"/>
    <mergeCell ref="G213:I213"/>
    <mergeCell ref="B214:C214"/>
    <mergeCell ref="G214:I214"/>
    <mergeCell ref="B216:J216"/>
    <mergeCell ref="A217:H217"/>
    <mergeCell ref="A218:D218"/>
    <mergeCell ref="B209:I209"/>
    <mergeCell ref="B210:C210"/>
    <mergeCell ref="D210:F210"/>
    <mergeCell ref="G210:I210"/>
    <mergeCell ref="B211:C211"/>
    <mergeCell ref="D211:F214"/>
    <mergeCell ref="G211:I211"/>
    <mergeCell ref="B212:C212"/>
    <mergeCell ref="G212:I212"/>
    <mergeCell ref="B213:C213"/>
    <mergeCell ref="B202:E202"/>
    <mergeCell ref="F202:J202"/>
    <mergeCell ref="B203:E203"/>
    <mergeCell ref="B205:J205"/>
    <mergeCell ref="B206:J206"/>
    <mergeCell ref="B208:I208"/>
    <mergeCell ref="B198:E198"/>
    <mergeCell ref="F198:J198"/>
    <mergeCell ref="B199:J199"/>
    <mergeCell ref="B200:E200"/>
    <mergeCell ref="F200:J200"/>
    <mergeCell ref="B201:E201"/>
    <mergeCell ref="F201:J201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6:E176"/>
    <mergeCell ref="F176:J177"/>
    <mergeCell ref="B177:E177"/>
    <mergeCell ref="B178:E178"/>
    <mergeCell ref="F178:J178"/>
    <mergeCell ref="B179:E179"/>
    <mergeCell ref="F179:J179"/>
    <mergeCell ref="B172:E172"/>
    <mergeCell ref="F172:J173"/>
    <mergeCell ref="B173:E173"/>
    <mergeCell ref="B174:E174"/>
    <mergeCell ref="F174:J175"/>
    <mergeCell ref="B175:E175"/>
    <mergeCell ref="B168:E168"/>
    <mergeCell ref="F168:J169"/>
    <mergeCell ref="B169:E169"/>
    <mergeCell ref="B170:E170"/>
    <mergeCell ref="F170:J171"/>
    <mergeCell ref="B171:E171"/>
    <mergeCell ref="B163:E163"/>
    <mergeCell ref="F163:J163"/>
    <mergeCell ref="B164:E164"/>
    <mergeCell ref="F164:J164"/>
    <mergeCell ref="B165:J165"/>
    <mergeCell ref="B166:E166"/>
    <mergeCell ref="F166:J167"/>
    <mergeCell ref="B167:E167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2023-10-04T05:23:51Z</dcterms:modified>
</cp:coreProperties>
</file>